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827"/>
  </bookViews>
  <sheets>
    <sheet name="2017-2023年缴费记录" sheetId="1" r:id="rId1"/>
    <sheet name="Sheet1" sheetId="6" r:id="rId2"/>
    <sheet name="能源缴费与产量" sheetId="2" state="hidden" r:id="rId3"/>
    <sheet name="2018年自查" sheetId="3" state="hidden" r:id="rId4"/>
    <sheet name="2019年自查" sheetId="4" state="hidden" r:id="rId5"/>
    <sheet name="能源自查与产量" sheetId="5" state="hidden" r:id="rId6"/>
  </sheets>
  <definedNames>
    <definedName name="_xlnm.Print_Area" localSheetId="0">'2017-2023年缴费记录'!$A$1:$O$50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<sst xmlns="http://schemas.openxmlformats.org/spreadsheetml/2006/main" count="265" uniqueCount="66">
  <si>
    <r>
      <rPr>
        <b/>
        <sz val="26"/>
        <color rgb="FF000000"/>
        <rFont val="宋体"/>
        <charset val="134"/>
      </rPr>
      <t>戴卡凯斯曼成都汽车零部件有限公司201</t>
    </r>
    <r>
      <rPr>
        <b/>
        <sz val="26"/>
        <color rgb="FF000000"/>
        <rFont val="宋体"/>
        <charset val="134"/>
      </rPr>
      <t>7</t>
    </r>
    <r>
      <rPr>
        <b/>
        <sz val="26"/>
        <color rgb="FF000000"/>
        <rFont val="宋体"/>
        <charset val="134"/>
      </rPr>
      <t>年水、电、气能缴费明细报表</t>
    </r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</si>
  <si>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</si>
  <si>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</si>
  <si>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</si>
  <si>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</si>
  <si>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</si>
  <si>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</si>
  <si>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</si>
  <si>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</si>
  <si>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</si>
  <si>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</si>
  <si>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</si>
  <si>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</si>
  <si>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每年单项费用合计</t>
  </si>
  <si>
    <t>余额</t>
  </si>
  <si>
    <t>水单价（元）</t>
  </si>
  <si>
    <t>水量（吨）</t>
  </si>
  <si>
    <t>水费（元）</t>
  </si>
  <si>
    <t>戴卡凯斯曼成都汽车零部件有限公司2018年水、电、气能缴费明细报表</t>
  </si>
  <si>
    <t>戴卡凯斯曼成都汽车零部件有限公司2019年水、电、气能缴费明细报表</t>
  </si>
  <si>
    <t>戴卡凯斯曼成都汽车零部件有限公司2020年水、电、气能缴费明细报表</t>
  </si>
  <si>
    <t>戴卡凯斯曼成都汽车零部件有限公司2021年水、电、气能缴费明细报表</t>
  </si>
  <si>
    <t>2021年1月预交7万元</t>
  </si>
  <si>
    <t>电费提前预交费用，抄表日时间修改为26日</t>
  </si>
  <si>
    <t>戴卡凯斯曼成都汽车零部件有限公司2022年水、电、气能缴费明细报表</t>
  </si>
  <si>
    <t>戴卡凯斯曼成都汽车零部件有限公司2023年水、电、气能缴费明细报表</t>
  </si>
  <si>
    <t>戴卡凯斯曼成都汽车零部件有限公司2024年水、电、气能缴费明细报表</t>
  </si>
  <si>
    <t>水单价（元）含税</t>
  </si>
  <si>
    <r>
      <rPr>
        <sz val="10.5"/>
        <color rgb="FF000000"/>
        <rFont val="Times New Roman"/>
        <charset val="134"/>
      </rPr>
      <t>6540000~13080000</t>
    </r>
  </si>
  <si>
    <r>
      <rPr>
        <sz val="10.5"/>
        <color rgb="FF000000"/>
        <rFont val="Times New Roman"/>
        <charset val="134"/>
      </rPr>
      <t>13080000~19620000</t>
    </r>
  </si>
  <si>
    <t>每月不包含垃圾处理费600元；</t>
  </si>
  <si>
    <r>
      <rPr>
        <sz val="10.5"/>
        <color rgb="FF000000"/>
        <rFont val="Times New Roman"/>
        <charset val="134"/>
      </rPr>
      <t>19620000~26160000</t>
    </r>
  </si>
  <si>
    <t>天然气抄表时间</t>
  </si>
  <si>
    <t>12.1-1.3</t>
  </si>
  <si>
    <t>1.3-2.13</t>
  </si>
  <si>
    <t>补缴24760.74</t>
  </si>
  <si>
    <t>电补缴63077.29</t>
  </si>
  <si>
    <t>预估17500,3月6127</t>
  </si>
  <si>
    <t>换表，入账备用表</t>
  </si>
  <si>
    <t>天然气补367806.55</t>
  </si>
  <si>
    <t>戴卡凯斯曼汽车零部件有限公司</t>
  </si>
  <si>
    <t>月份</t>
  </si>
  <si>
    <t>2018年总费用</t>
  </si>
  <si>
    <t>2018年产出量</t>
  </si>
  <si>
    <t>2019年总费用</t>
  </si>
  <si>
    <t>2019年产出量</t>
  </si>
  <si>
    <r>
      <rPr>
        <b/>
        <sz val="26"/>
        <color rgb="FF000000"/>
        <rFont val="宋体"/>
        <charset val="134"/>
      </rPr>
      <t>戴卡凯斯曼成都汽车零部件有限公司2018年水、电、气能</t>
    </r>
    <r>
      <rPr>
        <b/>
        <sz val="26"/>
        <color rgb="FFFF0000"/>
        <rFont val="宋体"/>
        <charset val="134"/>
      </rPr>
      <t>自查</t>
    </r>
    <r>
      <rPr>
        <b/>
        <sz val="26"/>
        <color rgb="FF000000"/>
        <rFont val="宋体"/>
        <charset val="134"/>
      </rPr>
      <t>明细报表</t>
    </r>
  </si>
  <si>
    <t>4.23（1.2污水处理费+2.9417+3%税）</t>
  </si>
  <si>
    <t>电量（度）</t>
  </si>
  <si>
    <t>130万</t>
  </si>
  <si>
    <t>电单价（元）不含税</t>
  </si>
  <si>
    <t xml:space="preserve"> +17%税</t>
  </si>
  <si>
    <t>2018年5月调税16%</t>
  </si>
  <si>
    <t>不含税单价</t>
  </si>
  <si>
    <t>电费（元）</t>
  </si>
  <si>
    <t>气单价（元）</t>
  </si>
  <si>
    <t>2018年5月调税10%</t>
  </si>
  <si>
    <t>气量（立方米）</t>
  </si>
  <si>
    <t>气费（元）</t>
  </si>
  <si>
    <t>普通2.4576576577+罗茨浮2.4576576577 +11%税</t>
  </si>
  <si>
    <t>2018年12月10日接调价通知</t>
  </si>
  <si>
    <t>每月费用合计</t>
  </si>
  <si>
    <t>总结：</t>
  </si>
  <si>
    <t>2018年4月开始我公司的电价逐步降低。2018年直购电共计退费14.3422万，退费用已经充值于我公司购电卡上。</t>
  </si>
  <si>
    <r>
      <rPr>
        <b/>
        <sz val="26"/>
        <color rgb="FF000000"/>
        <rFont val="宋体"/>
        <charset val="134"/>
      </rPr>
      <t>戴卡凯斯曼成都汽车零部件有限公司2019年水、电、气能</t>
    </r>
    <r>
      <rPr>
        <b/>
        <sz val="26"/>
        <color rgb="FFFF0000"/>
        <rFont val="宋体"/>
        <charset val="134"/>
      </rPr>
      <t>自查</t>
    </r>
    <r>
      <rPr>
        <b/>
        <sz val="26"/>
        <color rgb="FF000000"/>
        <rFont val="宋体"/>
        <charset val="134"/>
      </rPr>
      <t>明细报表</t>
    </r>
  </si>
  <si>
    <t>备注：产出量以荧光下线数量，因有些产品不过机加。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</si>
</sst>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-#,##0_-;\(#,##0\);_-\ \ &quot;-&quot;_-;_-@_-"/>
    <numFmt numFmtId="178" formatCode="_-#,##0.00_-;\(#,##0.00\);_-\ \ &quot;-&quot;_-;_-@_-"/>
    <numFmt numFmtId="179" formatCode="mmm/dd/yyyy;_-\ &quot;N/A&quot;_-;_-\ &quot;-&quot;_-"/>
    <numFmt numFmtId="180" formatCode="mmm/yyyy;_-\ &quot;N/A&quot;_-;_-\ &quot;-&quot;_-"/>
    <numFmt numFmtId="181" formatCode="_-#,##0%_-;\(#,##0%\);_-\ &quot;-&quot;_-"/>
    <numFmt numFmtId="182" formatCode="_-#,###,_-;\(#,###,\);_-\ \ &quot;-&quot;_-;_-@_-"/>
    <numFmt numFmtId="183" formatCode="_-#,###.00,_-;\(#,###.00,\);_-\ \ &quot;-&quot;_-;_-@_-"/>
    <numFmt numFmtId="184" formatCode="_-#0&quot;.&quot;0,_-;\(#0&quot;.&quot;0,\);_-\ \ &quot;-&quot;_-;_-@_-"/>
    <numFmt numFmtId="185" formatCode="_-#0&quot;.&quot;0000_-;\(#0&quot;.&quot;0000\);_-\ \ &quot;-&quot;_-;_-@_-"/>
    <numFmt numFmtId="186" formatCode="[$-F800]dddd\,\ mmmm\ dd\,\ yyyy"/>
    <numFmt numFmtId="187" formatCode="_(* #,##0.00_);_(* \(#,##0.00\);_(* &quot;-&quot;??_);_(@_)"/>
    <numFmt numFmtId="188" formatCode="0.0%"/>
    <numFmt numFmtId="189" formatCode="mmm\/yyyy;_-\ &quot;N/A&quot;_-;_-\ &quot;-&quot;_-"/>
    <numFmt numFmtId="190" formatCode="&quot;$&quot;#,##0;\-&quot;$&quot;#,##0"/>
    <numFmt numFmtId="191" formatCode="\(#,##0\)\ "/>
    <numFmt numFmtId="192" formatCode="[$EUR]\ #,##0.00;[$EUR]\ \-#,##0.00"/>
    <numFmt numFmtId="193" formatCode="yyyy"/>
    <numFmt numFmtId="194" formatCode="0_);[Red]\(0\)"/>
    <numFmt numFmtId="195" formatCode="#,##0.00\¥;[Red]\-#,##0.00\¥"/>
  </numFmts>
  <fonts count="71">
    <font>
      <sz val="11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26"/>
      <color rgb="FF000000"/>
      <name val="宋体"/>
      <charset val="134"/>
    </font>
    <font>
      <b/>
      <sz val="16"/>
      <color rgb="FF000000"/>
      <name val="Arial"/>
      <charset val="134"/>
    </font>
    <font>
      <b/>
      <sz val="14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14"/>
      <color rgb="FF000000"/>
      <name val="宋体"/>
      <charset val="134"/>
    </font>
    <font>
      <b/>
      <sz val="11"/>
      <name val="宋体"/>
      <charset val="134"/>
    </font>
    <font>
      <sz val="10.5"/>
      <name val="等线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name val="Times New Roman"/>
      <charset val="134"/>
    </font>
    <font>
      <sz val="11"/>
      <color theme="0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9"/>
      <color indexed="12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0"/>
      <color indexed="8"/>
      <name val="SimSun"/>
      <charset val="134"/>
    </font>
    <font>
      <sz val="10"/>
      <name val="宋体"/>
      <charset val="134"/>
    </font>
    <font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ajor"/>
    </font>
    <font>
      <sz val="11"/>
      <name val="ＭＳ Ｐゴシック"/>
      <charset val="134"/>
    </font>
    <font>
      <sz val="11"/>
      <color rgb="FF9C0006"/>
      <name val="宋体"/>
      <charset val="134"/>
      <scheme val="minor"/>
    </font>
    <font>
      <sz val="10"/>
      <name val="MS Sans Serif"/>
      <charset val="134"/>
    </font>
    <font>
      <sz val="8"/>
      <color theme="1"/>
      <name val="微软雅黑"/>
      <charset val="134"/>
    </font>
    <font>
      <sz val="11"/>
      <color indexed="8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0.8"/>
      <color indexed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26"/>
      <color rgb="FFFF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72A7BB"/>
      </left>
      <right style="medium">
        <color rgb="FF72A7BB"/>
      </right>
      <top style="medium">
        <color rgb="FF72A7BB"/>
      </top>
      <bottom style="medium">
        <color rgb="FF72A7BB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72A7BB"/>
      </left>
      <right style="medium">
        <color rgb="FF72A7BB"/>
      </right>
      <top/>
      <bottom style="medium">
        <color rgb="FF72A7B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</borders>
  <cellStyleXfs count="18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2" applyNumberFormat="0" applyAlignment="0" applyProtection="0">
      <alignment vertical="center"/>
    </xf>
    <xf numFmtId="0" fontId="25" fillId="8" borderId="23" applyNumberFormat="0" applyAlignment="0" applyProtection="0">
      <alignment vertical="center"/>
    </xf>
    <xf numFmtId="0" fontId="26" fillId="8" borderId="22" applyNumberFormat="0" applyAlignment="0" applyProtection="0">
      <alignment vertical="center"/>
    </xf>
    <xf numFmtId="0" fontId="27" fillId="9" borderId="24" applyNumberFormat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176" fontId="36" fillId="0" borderId="0">
      <alignment vertical="center"/>
      <protection locked="0"/>
    </xf>
    <xf numFmtId="49" fontId="37" fillId="0" borderId="0" applyProtection="0">
      <alignment horizontal="left"/>
    </xf>
    <xf numFmtId="177" fontId="37" fillId="0" borderId="0" applyFill="0" applyBorder="0" applyProtection="0">
      <alignment horizontal="right"/>
    </xf>
    <xf numFmtId="178" fontId="37" fillId="0" borderId="0" applyFill="0" applyBorder="0" applyProtection="0">
      <alignment horizontal="right"/>
    </xf>
    <xf numFmtId="179" fontId="38" fillId="0" borderId="0" applyFill="0" applyBorder="0" applyProtection="0">
      <alignment horizontal="center"/>
    </xf>
    <xf numFmtId="180" fontId="38" fillId="0" borderId="0" applyFill="0" applyBorder="0" applyProtection="0">
      <alignment horizontal="center"/>
    </xf>
    <xf numFmtId="181" fontId="39" fillId="0" borderId="0" applyFill="0" applyBorder="0" applyProtection="0">
      <alignment horizontal="right"/>
    </xf>
    <xf numFmtId="182" fontId="37" fillId="0" borderId="0" applyFill="0" applyBorder="0" applyProtection="0">
      <alignment horizontal="right"/>
    </xf>
    <xf numFmtId="183" fontId="37" fillId="0" borderId="0" applyFill="0" applyBorder="0" applyProtection="0">
      <alignment horizontal="right"/>
    </xf>
    <xf numFmtId="184" fontId="37" fillId="0" borderId="0" applyFill="0" applyBorder="0" applyProtection="0">
      <alignment horizontal="right"/>
    </xf>
    <xf numFmtId="185" fontId="37" fillId="0" borderId="0" applyFill="0" applyBorder="0" applyProtection="0">
      <alignment horizontal="right"/>
    </xf>
    <xf numFmtId="0" fontId="40" fillId="0" borderId="0"/>
    <xf numFmtId="0" fontId="37" fillId="0" borderId="0">
      <alignment vertical="center"/>
      <protection locked="0"/>
    </xf>
    <xf numFmtId="0" fontId="37" fillId="0" borderId="0">
      <protection locked="0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6" fillId="0" borderId="0" applyBorder="0"/>
    <xf numFmtId="186" fontId="36" fillId="0" borderId="0" applyBorder="0"/>
    <xf numFmtId="0" fontId="42" fillId="0" borderId="0" applyNumberFormat="0" applyFill="0" applyBorder="0" applyAlignment="0" applyProtection="0">
      <alignment vertical="center"/>
      <protection locked="0"/>
    </xf>
    <xf numFmtId="187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188" fontId="37" fillId="0" borderId="0" applyFill="0" applyBorder="0" applyProtection="0">
      <alignment horizontal="right" vertical="center"/>
    </xf>
    <xf numFmtId="178" fontId="37" fillId="0" borderId="0" applyFill="0" applyBorder="0" applyProtection="0">
      <alignment horizontal="right" vertical="center"/>
    </xf>
    <xf numFmtId="189" fontId="37" fillId="0" borderId="0" applyFill="0" applyBorder="0" applyProtection="0">
      <alignment horizontal="right" vertical="center"/>
    </xf>
    <xf numFmtId="188" fontId="37" fillId="0" borderId="0" applyFill="0" applyBorder="0" applyProtection="0">
      <alignment horizontal="right"/>
    </xf>
    <xf numFmtId="41" fontId="43" fillId="0" borderId="0" applyFont="0" applyFill="0" applyBorder="0" applyAlignment="0" applyProtection="0">
      <alignment vertical="center"/>
    </xf>
    <xf numFmtId="190" fontId="37" fillId="0" borderId="0" applyFill="0" applyBorder="0" applyProtection="0">
      <alignment horizontal="right" vertical="center"/>
    </xf>
    <xf numFmtId="18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>
      <alignment vertical="center"/>
    </xf>
    <xf numFmtId="0" fontId="35" fillId="0" borderId="0">
      <alignment vertical="center"/>
      <protection locked="0"/>
    </xf>
    <xf numFmtId="186" fontId="35" fillId="0" borderId="0">
      <protection locked="0"/>
    </xf>
    <xf numFmtId="176" fontId="35" fillId="0" borderId="0">
      <alignment vertical="center"/>
      <protection locked="0"/>
    </xf>
    <xf numFmtId="0" fontId="35" fillId="0" borderId="0">
      <protection locked="0"/>
    </xf>
    <xf numFmtId="0" fontId="35" fillId="0" borderId="0">
      <alignment vertical="center"/>
    </xf>
    <xf numFmtId="176" fontId="37" fillId="0" borderId="0">
      <alignment vertical="center"/>
      <protection locked="0"/>
    </xf>
    <xf numFmtId="0" fontId="36" fillId="0" borderId="0">
      <alignment vertical="center"/>
      <protection locked="0"/>
    </xf>
    <xf numFmtId="176" fontId="35" fillId="0" borderId="0">
      <alignment vertical="center"/>
    </xf>
    <xf numFmtId="0" fontId="43" fillId="0" borderId="0">
      <alignment vertical="center"/>
    </xf>
    <xf numFmtId="0" fontId="15" fillId="0" borderId="0"/>
    <xf numFmtId="0" fontId="47" fillId="0" borderId="0"/>
    <xf numFmtId="176" fontId="37" fillId="0" borderId="0">
      <alignment vertical="center"/>
    </xf>
    <xf numFmtId="0" fontId="37" fillId="0" borderId="0">
      <alignment vertical="center"/>
    </xf>
    <xf numFmtId="186" fontId="48" fillId="0" borderId="0"/>
    <xf numFmtId="186" fontId="37" fillId="0" borderId="0">
      <protection locked="0"/>
    </xf>
    <xf numFmtId="191" fontId="39" fillId="0" borderId="0" applyFill="0" applyBorder="0" applyProtection="0">
      <alignment horizontal="right" vertical="center"/>
    </xf>
    <xf numFmtId="9" fontId="43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/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186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/>
    <xf numFmtId="0" fontId="54" fillId="11" borderId="0" applyNumberFormat="0" applyBorder="0" applyAlignment="0" applyProtection="0">
      <alignment vertical="center"/>
    </xf>
    <xf numFmtId="186" fontId="15" fillId="0" borderId="0"/>
    <xf numFmtId="0" fontId="15" fillId="0" borderId="0">
      <alignment vertical="center"/>
    </xf>
    <xf numFmtId="0" fontId="36" fillId="0" borderId="0"/>
    <xf numFmtId="192" fontId="15" fillId="0" borderId="0">
      <alignment vertical="center"/>
    </xf>
    <xf numFmtId="0" fontId="55" fillId="0" borderId="0"/>
    <xf numFmtId="186" fontId="15" fillId="0" borderId="0">
      <alignment vertical="center"/>
    </xf>
    <xf numFmtId="0" fontId="50" fillId="0" borderId="0"/>
    <xf numFmtId="176" fontId="15" fillId="0" borderId="0"/>
    <xf numFmtId="186" fontId="43" fillId="0" borderId="0">
      <alignment vertical="center"/>
    </xf>
    <xf numFmtId="186" fontId="56" fillId="0" borderId="0">
      <alignment vertical="center"/>
    </xf>
    <xf numFmtId="0" fontId="36" fillId="0" borderId="0">
      <alignment vertical="top"/>
    </xf>
    <xf numFmtId="0" fontId="56" fillId="0" borderId="0">
      <alignment vertical="center"/>
    </xf>
    <xf numFmtId="0" fontId="44" fillId="0" borderId="0"/>
    <xf numFmtId="0" fontId="36" fillId="0" borderId="0">
      <protection locked="0"/>
    </xf>
    <xf numFmtId="186" fontId="35" fillId="0" borderId="0"/>
    <xf numFmtId="0" fontId="57" fillId="0" borderId="0">
      <alignment vertical="center"/>
    </xf>
    <xf numFmtId="186" fontId="43" fillId="0" borderId="0" applyNumberFormat="0" applyFill="0" applyBorder="0" applyProtection="0">
      <alignment horizontal="left" vertical="center"/>
    </xf>
    <xf numFmtId="0" fontId="43" fillId="0" borderId="0" applyNumberFormat="0" applyFill="0" applyBorder="0" applyProtection="0">
      <alignment horizontal="left" vertical="center"/>
    </xf>
    <xf numFmtId="193" fontId="15" fillId="0" borderId="0">
      <alignment vertical="center"/>
    </xf>
    <xf numFmtId="176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10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2" fillId="8" borderId="22" applyNumberFormat="0" applyAlignment="0" applyProtection="0">
      <alignment vertical="center"/>
    </xf>
    <xf numFmtId="0" fontId="63" fillId="9" borderId="24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43" fontId="55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187" fontId="1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/>
    <xf numFmtId="194" fontId="15" fillId="0" borderId="0" applyFont="0" applyFill="0" applyBorder="0" applyAlignment="0" applyProtection="0">
      <alignment vertical="center"/>
    </xf>
    <xf numFmtId="195" fontId="37" fillId="0" borderId="0" applyFill="0" applyBorder="0" applyProtection="0">
      <alignment horizontal="right" vertical="center"/>
    </xf>
    <xf numFmtId="194" fontId="43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1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8" borderId="23" applyNumberFormat="0" applyAlignment="0" applyProtection="0">
      <alignment vertical="center"/>
    </xf>
    <xf numFmtId="0" fontId="69" fillId="7" borderId="22" applyNumberFormat="0" applyAlignment="0" applyProtection="0">
      <alignment vertical="center"/>
    </xf>
    <xf numFmtId="0" fontId="43" fillId="6" borderId="19" applyNumberFormat="0" applyFont="0" applyAlignment="0" applyProtection="0">
      <alignment vertical="center"/>
    </xf>
    <xf numFmtId="186" fontId="15" fillId="6" borderId="19" applyNumberFormat="0" applyFont="0" applyAlignment="0" applyProtection="0">
      <alignment vertical="center"/>
    </xf>
    <xf numFmtId="186" fontId="43" fillId="6" borderId="19" applyNumberFormat="0" applyFont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7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7" fontId="2" fillId="2" borderId="4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7" fontId="2" fillId="0" borderId="0" xfId="0" applyNumberFormat="1" applyFont="1" applyAlignment="1">
      <alignment horizontal="center" vertical="center" wrapText="1"/>
    </xf>
    <xf numFmtId="7" fontId="2" fillId="0" borderId="0" xfId="0" applyNumberFormat="1" applyFont="1" applyAlignment="1">
      <alignment horizontal="center" vertical="center"/>
    </xf>
    <xf numFmtId="7" fontId="2" fillId="0" borderId="8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7" fontId="0" fillId="0" borderId="4" xfId="0" applyNumberFormat="1" applyBorder="1" applyAlignment="1">
      <alignment horizontal="center" vertical="center" wrapText="1"/>
    </xf>
    <xf numFmtId="194" fontId="2" fillId="0" borderId="4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7" fontId="8" fillId="0" borderId="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top" wrapText="1"/>
    </xf>
    <xf numFmtId="0" fontId="14" fillId="5" borderId="16" xfId="0" applyFont="1" applyFill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4" fillId="5" borderId="18" xfId="0" applyFont="1" applyFill="1" applyBorder="1" applyAlignment="1">
      <alignment horizontal="center" vertical="top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3]_x000d__x000a_Zoomed=1_x000d__x000a_Row=0_x000d__x000a_Column=0_x000d__x000a_Height=300_x000d__x000a_Width=300_x000d__x000a_FontName=細明體_x000d__x000a_FontStyle=0_x000d__x000a_FontSize=9_x000d__x000a_PrtFontName=Co 2" xfId="49"/>
    <cellStyle name="_x000a_mouse.drv=lm" xfId="50"/>
    <cellStyle name="?? 2" xfId="51"/>
    <cellStyle name="@_text" xfId="52"/>
    <cellStyle name="{Comma [0]}" xfId="53"/>
    <cellStyle name="{Comma}" xfId="54"/>
    <cellStyle name="{Date}" xfId="55"/>
    <cellStyle name="{Month}" xfId="56"/>
    <cellStyle name="{Percent}" xfId="57"/>
    <cellStyle name="{Thousand [0]}" xfId="58"/>
    <cellStyle name="{Thousand}" xfId="59"/>
    <cellStyle name="{Z'0000(1 dec)}" xfId="60"/>
    <cellStyle name="{Z'0000(4 dec)}" xfId="61"/>
    <cellStyle name="0,0_x000d__x000a_NA_x000d__x000a_ 2" xfId="62"/>
    <cellStyle name="0,0_x000d__x000a_NA_x000d__x000a_ 2 2" xfId="63"/>
    <cellStyle name="0,0_x000d__x000a_NA_x000d__x000a_ 2 3" xfId="64"/>
    <cellStyle name="20% - 强调文字颜色 1 10" xfId="65"/>
    <cellStyle name="20% - 强调文字颜色 1 10 2 2" xfId="66"/>
    <cellStyle name="20% - 强调文字颜色 2 10" xfId="67"/>
    <cellStyle name="20% - 强调文字颜色 2 10 2 2" xfId="68"/>
    <cellStyle name="20% - 强调文字颜色 3 10" xfId="69"/>
    <cellStyle name="20% - 强调文字颜色 3 10 2 2" xfId="70"/>
    <cellStyle name="20% - 强调文字颜色 4 10" xfId="71"/>
    <cellStyle name="20% - 强调文字颜色 4 10 2 2" xfId="72"/>
    <cellStyle name="20% - 强调文字颜色 5 10" xfId="73"/>
    <cellStyle name="20% - 强调文字颜色 6 10" xfId="74"/>
    <cellStyle name="40% - 强调文字颜色 1 10" xfId="75"/>
    <cellStyle name="40% - 强调文字颜色 2 10" xfId="76"/>
    <cellStyle name="40% - 强调文字颜色 3 10" xfId="77"/>
    <cellStyle name="40% - 强调文字颜色 3 10 2 2" xfId="78"/>
    <cellStyle name="40% - 强调文字颜色 4 10" xfId="79"/>
    <cellStyle name="40% - 强调文字颜色 5 10" xfId="80"/>
    <cellStyle name="40% - 强调文字颜色 6 10" xfId="81"/>
    <cellStyle name="60% - 强调文字颜色 1 2" xfId="82"/>
    <cellStyle name="60% - 强调文字颜色 2 2" xfId="83"/>
    <cellStyle name="60% - 强调文字颜色 3 2" xfId="84"/>
    <cellStyle name="60% - 强调文字颜色 3 2 2" xfId="85"/>
    <cellStyle name="60% - 强调文字颜色 4 2" xfId="86"/>
    <cellStyle name="60% - 强调文字颜色 4 2 2" xfId="87"/>
    <cellStyle name="60% - 强调文字颜色 5 2" xfId="88"/>
    <cellStyle name="60% - 强调文字颜色 6 2" xfId="89"/>
    <cellStyle name="60% - 强调文字颜色 6 2 2" xfId="90"/>
    <cellStyle name="AutoFormat-Optionen" xfId="91"/>
    <cellStyle name="AutoFormat-Optionen 2" xfId="92"/>
    <cellStyle name="ColLevel_1" xfId="93"/>
    <cellStyle name="Comma 10 2" xfId="94"/>
    <cellStyle name="Comma 2" xfId="95"/>
    <cellStyle name="Comma 2 3" xfId="96"/>
    <cellStyle name="Comma 2 3 2 2" xfId="97"/>
    <cellStyle name="Comma 2 3 3" xfId="98"/>
    <cellStyle name="Comma 2 3 9" xfId="99"/>
    <cellStyle name="Comma 2 5" xfId="100"/>
    <cellStyle name="Comma 4 5" xfId="101"/>
    <cellStyle name="Comma 40 2" xfId="102"/>
    <cellStyle name="Comma 40 2 3" xfId="103"/>
    <cellStyle name="Euro" xfId="104"/>
    <cellStyle name="Hyperlink 2" xfId="105"/>
    <cellStyle name="Normal 10 3 2" xfId="106"/>
    <cellStyle name="Normal 16" xfId="107"/>
    <cellStyle name="Normal 16 2" xfId="108"/>
    <cellStyle name="Normal 16 3 2" xfId="109"/>
    <cellStyle name="Normal 16 7" xfId="110"/>
    <cellStyle name="Normal 2" xfId="111"/>
    <cellStyle name="Normal 2 10 2 2 2" xfId="112"/>
    <cellStyle name="Normal 2 16" xfId="113"/>
    <cellStyle name="Normal 2 17" xfId="114"/>
    <cellStyle name="Normal 2 2 2" xfId="115"/>
    <cellStyle name="Normal 2 2 7" xfId="116"/>
    <cellStyle name="Normal 24" xfId="117"/>
    <cellStyle name="Normal 26 2 2" xfId="118"/>
    <cellStyle name="Normal 26 2 3" xfId="119"/>
    <cellStyle name="Normal 4 2" xfId="120"/>
    <cellStyle name="Normal_02(2003.12.31 PBC package.040304)" xfId="121"/>
    <cellStyle name="Percent 30" xfId="122"/>
    <cellStyle name="Percent_02(2003.12.31 PBC package.040304)" xfId="123"/>
    <cellStyle name="Standard_Grundanlage 2" xfId="124"/>
    <cellStyle name="百分比 2 3" xfId="125"/>
    <cellStyle name="百分比 2 3 2" xfId="126"/>
    <cellStyle name="百分比 3 6" xfId="127"/>
    <cellStyle name="百分比 4" xfId="128"/>
    <cellStyle name="百分比 8" xfId="129"/>
    <cellStyle name="标题 1 2" xfId="130"/>
    <cellStyle name="标题 2 2" xfId="131"/>
    <cellStyle name="标题 3 2" xfId="132"/>
    <cellStyle name="标题 5" xfId="133"/>
    <cellStyle name="标题 5 2" xfId="134"/>
    <cellStyle name="标题 5 5" xfId="135"/>
    <cellStyle name="標準_WDHAC2005年生産計画_2005年3.4.5月生産計画(11.04)" xfId="136"/>
    <cellStyle name="差 2" xfId="137"/>
    <cellStyle name="常规 10" xfId="138"/>
    <cellStyle name="常规 10 10" xfId="139"/>
    <cellStyle name="常规 11" xfId="140"/>
    <cellStyle name="常规 12 3" xfId="141"/>
    <cellStyle name="常规 12 3 2" xfId="142"/>
    <cellStyle name="常规 14 5" xfId="143"/>
    <cellStyle name="常规 2" xfId="144"/>
    <cellStyle name="常规 2 10 4" xfId="145"/>
    <cellStyle name="常规 2 2" xfId="146"/>
    <cellStyle name="常规 2 3" xfId="147"/>
    <cellStyle name="常规 2 3 2" xfId="148"/>
    <cellStyle name="常规 2 4" xfId="149"/>
    <cellStyle name="常规 21 5" xfId="150"/>
    <cellStyle name="常规 24 2 5" xfId="151"/>
    <cellStyle name="常规 4 2" xfId="152"/>
    <cellStyle name="常规 4 2 4" xfId="153"/>
    <cellStyle name="常规 6" xfId="154"/>
    <cellStyle name="常规 6 2" xfId="155"/>
    <cellStyle name="常规 9 8" xfId="156"/>
    <cellStyle name="超链接 2" xfId="157"/>
    <cellStyle name="超链接 3" xfId="158"/>
    <cellStyle name="好 2" xfId="159"/>
    <cellStyle name="汇总 2" xfId="160"/>
    <cellStyle name="计算 2" xfId="161"/>
    <cellStyle name="检查单元格 2" xfId="162"/>
    <cellStyle name="解释性文本 2" xfId="163"/>
    <cellStyle name="警告文本 2" xfId="164"/>
    <cellStyle name="链接单元格 2" xfId="165"/>
    <cellStyle name="千位分隔 10" xfId="166"/>
    <cellStyle name="千位分隔 10 2" xfId="167"/>
    <cellStyle name="千位分隔 11" xfId="168"/>
    <cellStyle name="千位分隔 12" xfId="169"/>
    <cellStyle name="千位分隔 2" xfId="170"/>
    <cellStyle name="千位分隔 2 3" xfId="171"/>
    <cellStyle name="千位分隔 2 3 2" xfId="172"/>
    <cellStyle name="千位分隔 2 3 2 3" xfId="173"/>
    <cellStyle name="千位分隔 2 4" xfId="174"/>
    <cellStyle name="千位分隔 2 6" xfId="175"/>
    <cellStyle name="千位分隔 2 6 2 2" xfId="176"/>
    <cellStyle name="强调文字颜色 1 2" xfId="177"/>
    <cellStyle name="强调文字颜色 2 2" xfId="178"/>
    <cellStyle name="强调文字颜色 3 2" xfId="179"/>
    <cellStyle name="强调文字颜色 4 2" xfId="180"/>
    <cellStyle name="强调文字颜色 5 2" xfId="181"/>
    <cellStyle name="强调文字颜色 6 2" xfId="182"/>
    <cellStyle name="适中 2" xfId="183"/>
    <cellStyle name="输出 2" xfId="184"/>
    <cellStyle name="输入 2" xfId="185"/>
    <cellStyle name="注释 10 2 2" xfId="186"/>
    <cellStyle name="注释 2" xfId="187"/>
    <cellStyle name="注释 2 6 2" xfId="1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缴费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能源缴费与产量!$A$3</c:f>
              <c:strCache>
                <c:ptCount val="1"/>
                <c:pt idx="0">
                  <c:v>2018年总费用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能源缴费与产量!$B$2:$M$2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能源缴费与产量!$B$3:$M$3</c:f>
              <c:numCache>
                <c:formatCode>"￥"#,##0.00;"￥"\-#,##0.00</c:formatCode>
                <c:ptCount val="12"/>
                <c:pt idx="0">
                  <c:v>906877.54</c:v>
                </c:pt>
                <c:pt idx="1">
                  <c:v>574793.44</c:v>
                </c:pt>
                <c:pt idx="2">
                  <c:v>903279.44</c:v>
                </c:pt>
                <c:pt idx="3">
                  <c:v>659636.61</c:v>
                </c:pt>
                <c:pt idx="4">
                  <c:v>576520.46</c:v>
                </c:pt>
                <c:pt idx="5">
                  <c:v>745287.96</c:v>
                </c:pt>
                <c:pt idx="6">
                  <c:v>760034.27</c:v>
                </c:pt>
                <c:pt idx="7">
                  <c:v>928608.2</c:v>
                </c:pt>
                <c:pt idx="8">
                  <c:v>1011942.86</c:v>
                </c:pt>
                <c:pt idx="9">
                  <c:v>921055.99</c:v>
                </c:pt>
                <c:pt idx="10">
                  <c:v>943798.36</c:v>
                </c:pt>
                <c:pt idx="11">
                  <c:v>1190825.82</c:v>
                </c:pt>
              </c:numCache>
            </c:numRef>
          </c:val>
        </c:ser>
        <c:ser>
          <c:idx val="1"/>
          <c:order val="1"/>
          <c:tx>
            <c:strRef>
              <c:f>能源缴费与产量!$A$4</c:f>
              <c:strCache>
                <c:ptCount val="1"/>
                <c:pt idx="0">
                  <c:v>2018年产出量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能源缴费与产量!$B$2:$M$2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能源缴费与产量!$B$4:$M$4</c:f>
              <c:numCache>
                <c:formatCode>General</c:formatCode>
                <c:ptCount val="12"/>
                <c:pt idx="0">
                  <c:v>105867</c:v>
                </c:pt>
                <c:pt idx="1">
                  <c:v>53266</c:v>
                </c:pt>
                <c:pt idx="2">
                  <c:v>81513</c:v>
                </c:pt>
                <c:pt idx="3">
                  <c:v>55029</c:v>
                </c:pt>
                <c:pt idx="4">
                  <c:v>83272</c:v>
                </c:pt>
                <c:pt idx="5">
                  <c:v>87919</c:v>
                </c:pt>
                <c:pt idx="6">
                  <c:v>88435</c:v>
                </c:pt>
                <c:pt idx="7">
                  <c:v>106754</c:v>
                </c:pt>
                <c:pt idx="8">
                  <c:v>121109</c:v>
                </c:pt>
                <c:pt idx="9">
                  <c:v>121018</c:v>
                </c:pt>
                <c:pt idx="10">
                  <c:v>140885</c:v>
                </c:pt>
                <c:pt idx="11">
                  <c:v>198619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970752"/>
        <c:axId val="214972672"/>
      </c:barChart>
      <c:lineChart>
        <c:grouping val="standard"/>
        <c:varyColors val="0"/>
        <c:ser>
          <c:idx val="2"/>
          <c:order val="2"/>
          <c:tx>
            <c:strRef>
              <c:f>能源缴费与产量!$A$5</c:f>
              <c:strCache>
                <c:ptCount val="1"/>
                <c:pt idx="0">
                  <c:v>2019年总费用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能源缴费与产量!$B$2:$M$2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能源缴费与产量!$B$5:$M$5</c:f>
              <c:numCache>
                <c:formatCode>"￥"#,##0.00;"￥"\-#,##0.00</c:formatCode>
                <c:ptCount val="12"/>
                <c:pt idx="0">
                  <c:v>1375129.06</c:v>
                </c:pt>
                <c:pt idx="1">
                  <c:v>1171263.66</c:v>
                </c:pt>
                <c:pt idx="2">
                  <c:v>969815.07</c:v>
                </c:pt>
                <c:pt idx="3">
                  <c:v>1186951.33</c:v>
                </c:pt>
                <c:pt idx="4">
                  <c:v>1057928.19</c:v>
                </c:pt>
                <c:pt idx="5">
                  <c:v>963299.06</c:v>
                </c:pt>
                <c:pt idx="6">
                  <c:v>1027251.69</c:v>
                </c:pt>
                <c:pt idx="7" c:formatCode="General">
                  <c:v>1180096.98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能源缴费与产量!$A$6</c:f>
              <c:strCache>
                <c:ptCount val="1"/>
                <c:pt idx="0">
                  <c:v>2019年产出量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能源缴费与产量!$B$2:$M$2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能源缴费与产量!$B$6:$M$6</c:f>
              <c:numCache>
                <c:formatCode>General</c:formatCode>
                <c:ptCount val="12"/>
                <c:pt idx="0">
                  <c:v>202959</c:v>
                </c:pt>
                <c:pt idx="1">
                  <c:v>112764</c:v>
                </c:pt>
                <c:pt idx="2">
                  <c:v>192150</c:v>
                </c:pt>
                <c:pt idx="3">
                  <c:v>109481</c:v>
                </c:pt>
                <c:pt idx="4">
                  <c:v>148340</c:v>
                </c:pt>
                <c:pt idx="5">
                  <c:v>90810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70752"/>
        <c:axId val="214972672"/>
      </c:lineChart>
      <c:catAx>
        <c:axId val="21497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14972672"/>
        <c:crosses val="autoZero"/>
        <c:auto val="1"/>
        <c:lblAlgn val="ctr"/>
        <c:lblOffset val="100"/>
        <c:noMultiLvlLbl val="0"/>
      </c:catAx>
      <c:valAx>
        <c:axId val="21497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￥&quot;#,##0.00;&quot;￥&quot;\-#,##0.0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1497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自查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能源自查与产量!$A$3</c:f>
              <c:strCache>
                <c:ptCount val="1"/>
                <c:pt idx="0">
                  <c:v>2018年总费用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能源自查与产量!$B$2:$M$2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能源自查与产量!$B$3:$M$3</c:f>
              <c:numCache>
                <c:formatCode>"￥"#,##0.00;"￥"\-#,##0.00</c:formatCode>
                <c:ptCount val="12"/>
                <c:pt idx="0">
                  <c:v>785287.44</c:v>
                </c:pt>
                <c:pt idx="1" c:formatCode="General">
                  <c:v>546635.15</c:v>
                </c:pt>
                <c:pt idx="2" c:formatCode="General">
                  <c:v>635628.46</c:v>
                </c:pt>
                <c:pt idx="3" c:formatCode="General">
                  <c:v>469097.78</c:v>
                </c:pt>
                <c:pt idx="4" c:formatCode="General">
                  <c:v>581118.55</c:v>
                </c:pt>
                <c:pt idx="5" c:formatCode="General">
                  <c:v>589843.59</c:v>
                </c:pt>
                <c:pt idx="6" c:formatCode="General">
                  <c:v>667024.42</c:v>
                </c:pt>
                <c:pt idx="7" c:formatCode="General">
                  <c:v>671466.33</c:v>
                </c:pt>
                <c:pt idx="8" c:formatCode="General">
                  <c:v>730774.07</c:v>
                </c:pt>
                <c:pt idx="9" c:formatCode="General">
                  <c:v>780025.83</c:v>
                </c:pt>
                <c:pt idx="10" c:formatCode="General">
                  <c:v>849881.33</c:v>
                </c:pt>
                <c:pt idx="11" c:formatCode="General">
                  <c:v>970445.49</c:v>
                </c:pt>
              </c:numCache>
            </c:numRef>
          </c:val>
        </c:ser>
        <c:ser>
          <c:idx val="1"/>
          <c:order val="1"/>
          <c:tx>
            <c:strRef>
              <c:f>能源自查与产量!$A$4</c:f>
              <c:strCache>
                <c:ptCount val="1"/>
                <c:pt idx="0">
                  <c:v>2018年产出量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能源自查与产量!$B$2:$M$2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能源自查与产量!$B$4:$M$4</c:f>
              <c:numCache>
                <c:formatCode>General</c:formatCode>
                <c:ptCount val="12"/>
                <c:pt idx="0">
                  <c:v>105867</c:v>
                </c:pt>
                <c:pt idx="1">
                  <c:v>53266</c:v>
                </c:pt>
                <c:pt idx="2">
                  <c:v>81513</c:v>
                </c:pt>
                <c:pt idx="3">
                  <c:v>55029</c:v>
                </c:pt>
                <c:pt idx="4">
                  <c:v>83272</c:v>
                </c:pt>
                <c:pt idx="5">
                  <c:v>87919</c:v>
                </c:pt>
                <c:pt idx="6">
                  <c:v>88435</c:v>
                </c:pt>
                <c:pt idx="7">
                  <c:v>106754</c:v>
                </c:pt>
                <c:pt idx="8">
                  <c:v>121109</c:v>
                </c:pt>
                <c:pt idx="9">
                  <c:v>121018</c:v>
                </c:pt>
                <c:pt idx="10">
                  <c:v>140885</c:v>
                </c:pt>
                <c:pt idx="11">
                  <c:v>198619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814080"/>
        <c:axId val="168815616"/>
      </c:barChart>
      <c:lineChart>
        <c:grouping val="standard"/>
        <c:varyColors val="0"/>
        <c:ser>
          <c:idx val="2"/>
          <c:order val="2"/>
          <c:tx>
            <c:strRef>
              <c:f>能源自查与产量!$A$5</c:f>
              <c:strCache>
                <c:ptCount val="1"/>
                <c:pt idx="0">
                  <c:v>2019年总费用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能源自查与产量!$B$2:$M$2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能源自查与产量!$B$5:$M$5</c:f>
              <c:numCache>
                <c:formatCode>"￥"#,##0.00;"￥"\-#,##0.00</c:formatCode>
                <c:ptCount val="12"/>
                <c:pt idx="0">
                  <c:v>1234600</c:v>
                </c:pt>
                <c:pt idx="1">
                  <c:v>825536.25</c:v>
                </c:pt>
                <c:pt idx="2">
                  <c:v>1149853.55</c:v>
                </c:pt>
                <c:pt idx="3">
                  <c:v>941280.44</c:v>
                </c:pt>
                <c:pt idx="4">
                  <c:v>922812.15</c:v>
                </c:pt>
                <c:pt idx="5">
                  <c:v>744258.05</c:v>
                </c:pt>
                <c:pt idx="6">
                  <c:v>913672.79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能源自查与产量!$A$6</c:f>
              <c:strCache>
                <c:ptCount val="1"/>
                <c:pt idx="0">
                  <c:v>2019年产出量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能源自查与产量!$B$2:$M$2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能源自查与产量!$B$6:$M$6</c:f>
              <c:numCache>
                <c:formatCode>General</c:formatCode>
                <c:ptCount val="12"/>
                <c:pt idx="0">
                  <c:v>202959</c:v>
                </c:pt>
                <c:pt idx="1">
                  <c:v>112764</c:v>
                </c:pt>
                <c:pt idx="2">
                  <c:v>192150</c:v>
                </c:pt>
                <c:pt idx="3">
                  <c:v>109481</c:v>
                </c:pt>
                <c:pt idx="4">
                  <c:v>148340</c:v>
                </c:pt>
                <c:pt idx="5">
                  <c:v>90810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14080"/>
        <c:axId val="168815616"/>
      </c:lineChart>
      <c:catAx>
        <c:axId val="16881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815616"/>
        <c:crosses val="autoZero"/>
        <c:auto val="1"/>
        <c:lblAlgn val="ctr"/>
        <c:lblOffset val="100"/>
        <c:noMultiLvlLbl val="0"/>
      </c:catAx>
      <c:valAx>
        <c:axId val="1688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￥&quot;#,##0.00;&quot;￥&quot;\-#,##0.0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881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6</xdr:row>
      <xdr:rowOff>25300</xdr:rowOff>
    </xdr:from>
    <xdr:to>
      <xdr:col>0</xdr:col>
      <xdr:colOff>1283881</xdr:colOff>
      <xdr:row>6</xdr:row>
      <xdr:rowOff>607218</xdr:rowOff>
    </xdr:to>
    <xdr:sp>
      <xdr:nvSpPr>
        <xdr:cNvPr id="4" name="line"/>
        <xdr:cNvSpPr/>
      </xdr:nvSpPr>
      <xdr:spPr>
        <a:xfrm flipH="1" flipV="1">
          <a:off x="0" y="4410075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6</xdr:row>
      <xdr:rowOff>50601</xdr:rowOff>
    </xdr:from>
    <xdr:to>
      <xdr:col>0</xdr:col>
      <xdr:colOff>1167975</xdr:colOff>
      <xdr:row>6</xdr:row>
      <xdr:rowOff>253007</xdr:rowOff>
    </xdr:to>
    <xdr:sp>
      <xdr:nvSpPr>
        <xdr:cNvPr id="5" name=" "/>
        <xdr:cNvSpPr txBox="1"/>
      </xdr:nvSpPr>
      <xdr:spPr>
        <a:xfrm>
          <a:off x="549910" y="443547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5</xdr:row>
      <xdr:rowOff>10566</xdr:rowOff>
    </xdr:from>
    <xdr:to>
      <xdr:col>0</xdr:col>
      <xdr:colOff>1199817</xdr:colOff>
      <xdr:row>5</xdr:row>
      <xdr:rowOff>834776</xdr:rowOff>
    </xdr:to>
    <xdr:pic>
      <xdr:nvPicPr>
        <xdr:cNvPr id="6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3492500"/>
          <a:ext cx="1172845" cy="824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6</xdr:row>
      <xdr:rowOff>341560</xdr:rowOff>
    </xdr:from>
    <xdr:to>
      <xdr:col>0</xdr:col>
      <xdr:colOff>692888</xdr:colOff>
      <xdr:row>6</xdr:row>
      <xdr:rowOff>556617</xdr:rowOff>
    </xdr:to>
    <xdr:sp>
      <xdr:nvSpPr>
        <xdr:cNvPr id="7" name=" "/>
        <xdr:cNvSpPr txBox="1"/>
      </xdr:nvSpPr>
      <xdr:spPr>
        <a:xfrm>
          <a:off x="74930" y="472630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921811</xdr:colOff>
      <xdr:row>7</xdr:row>
      <xdr:rowOff>556617</xdr:rowOff>
    </xdr:to>
    <xdr:sp>
      <xdr:nvSpPr>
        <xdr:cNvPr id="9" name="line"/>
        <xdr:cNvSpPr/>
      </xdr:nvSpPr>
      <xdr:spPr>
        <a:xfrm flipV="1">
          <a:off x="17905095" y="5033010"/>
          <a:ext cx="921385" cy="55626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13</xdr:row>
      <xdr:rowOff>25300</xdr:rowOff>
    </xdr:from>
    <xdr:to>
      <xdr:col>0</xdr:col>
      <xdr:colOff>1283881</xdr:colOff>
      <xdr:row>13</xdr:row>
      <xdr:rowOff>607218</xdr:rowOff>
    </xdr:to>
    <xdr:sp>
      <xdr:nvSpPr>
        <xdr:cNvPr id="13" name="line"/>
        <xdr:cNvSpPr/>
      </xdr:nvSpPr>
      <xdr:spPr>
        <a:xfrm flipH="1" flipV="1">
          <a:off x="0" y="8409305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13</xdr:row>
      <xdr:rowOff>50601</xdr:rowOff>
    </xdr:from>
    <xdr:to>
      <xdr:col>0</xdr:col>
      <xdr:colOff>1167975</xdr:colOff>
      <xdr:row>13</xdr:row>
      <xdr:rowOff>253007</xdr:rowOff>
    </xdr:to>
    <xdr:sp>
      <xdr:nvSpPr>
        <xdr:cNvPr id="14" name=" "/>
        <xdr:cNvSpPr txBox="1"/>
      </xdr:nvSpPr>
      <xdr:spPr>
        <a:xfrm>
          <a:off x="549910" y="843470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12</xdr:row>
      <xdr:rowOff>10566</xdr:rowOff>
    </xdr:from>
    <xdr:to>
      <xdr:col>0</xdr:col>
      <xdr:colOff>1199817</xdr:colOff>
      <xdr:row>12</xdr:row>
      <xdr:rowOff>834776</xdr:rowOff>
    </xdr:to>
    <xdr:pic>
      <xdr:nvPicPr>
        <xdr:cNvPr id="15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7491730"/>
          <a:ext cx="1172845" cy="824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13</xdr:row>
      <xdr:rowOff>341560</xdr:rowOff>
    </xdr:from>
    <xdr:to>
      <xdr:col>0</xdr:col>
      <xdr:colOff>692888</xdr:colOff>
      <xdr:row>13</xdr:row>
      <xdr:rowOff>556617</xdr:rowOff>
    </xdr:to>
    <xdr:sp>
      <xdr:nvSpPr>
        <xdr:cNvPr id="16" name=" "/>
        <xdr:cNvSpPr txBox="1"/>
      </xdr:nvSpPr>
      <xdr:spPr>
        <a:xfrm>
          <a:off x="74930" y="872553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921811</xdr:colOff>
      <xdr:row>14</xdr:row>
      <xdr:rowOff>556617</xdr:rowOff>
    </xdr:to>
    <xdr:sp>
      <xdr:nvSpPr>
        <xdr:cNvPr id="18" name="line"/>
        <xdr:cNvSpPr/>
      </xdr:nvSpPr>
      <xdr:spPr>
        <a:xfrm flipV="1">
          <a:off x="17905095" y="9032240"/>
          <a:ext cx="921385" cy="55626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19</xdr:row>
      <xdr:rowOff>25300</xdr:rowOff>
    </xdr:from>
    <xdr:to>
      <xdr:col>0</xdr:col>
      <xdr:colOff>1283881</xdr:colOff>
      <xdr:row>19</xdr:row>
      <xdr:rowOff>607218</xdr:rowOff>
    </xdr:to>
    <xdr:sp>
      <xdr:nvSpPr>
        <xdr:cNvPr id="22" name="line"/>
        <xdr:cNvSpPr/>
      </xdr:nvSpPr>
      <xdr:spPr>
        <a:xfrm flipH="1" flipV="1">
          <a:off x="0" y="12150090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19</xdr:row>
      <xdr:rowOff>50601</xdr:rowOff>
    </xdr:from>
    <xdr:to>
      <xdr:col>0</xdr:col>
      <xdr:colOff>1167975</xdr:colOff>
      <xdr:row>19</xdr:row>
      <xdr:rowOff>253007</xdr:rowOff>
    </xdr:to>
    <xdr:sp>
      <xdr:nvSpPr>
        <xdr:cNvPr id="23" name=" "/>
        <xdr:cNvSpPr txBox="1"/>
      </xdr:nvSpPr>
      <xdr:spPr>
        <a:xfrm>
          <a:off x="549910" y="12175490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18</xdr:row>
      <xdr:rowOff>10566</xdr:rowOff>
    </xdr:from>
    <xdr:to>
      <xdr:col>0</xdr:col>
      <xdr:colOff>1199817</xdr:colOff>
      <xdr:row>18</xdr:row>
      <xdr:rowOff>834776</xdr:rowOff>
    </xdr:to>
    <xdr:pic>
      <xdr:nvPicPr>
        <xdr:cNvPr id="24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11232515"/>
          <a:ext cx="1172845" cy="824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19</xdr:row>
      <xdr:rowOff>341560</xdr:rowOff>
    </xdr:from>
    <xdr:to>
      <xdr:col>0</xdr:col>
      <xdr:colOff>692888</xdr:colOff>
      <xdr:row>19</xdr:row>
      <xdr:rowOff>556617</xdr:rowOff>
    </xdr:to>
    <xdr:sp>
      <xdr:nvSpPr>
        <xdr:cNvPr id="25" name=" "/>
        <xdr:cNvSpPr txBox="1"/>
      </xdr:nvSpPr>
      <xdr:spPr>
        <a:xfrm>
          <a:off x="74930" y="12466320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921811</xdr:colOff>
      <xdr:row>20</xdr:row>
      <xdr:rowOff>556617</xdr:rowOff>
    </xdr:to>
    <xdr:sp>
      <xdr:nvSpPr>
        <xdr:cNvPr id="27" name="line"/>
        <xdr:cNvSpPr/>
      </xdr:nvSpPr>
      <xdr:spPr>
        <a:xfrm flipV="1">
          <a:off x="17905095" y="12773025"/>
          <a:ext cx="921385" cy="55626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1</xdr:row>
      <xdr:rowOff>25300</xdr:rowOff>
    </xdr:from>
    <xdr:to>
      <xdr:col>0</xdr:col>
      <xdr:colOff>1283881</xdr:colOff>
      <xdr:row>1</xdr:row>
      <xdr:rowOff>607218</xdr:rowOff>
    </xdr:to>
    <xdr:sp>
      <xdr:nvSpPr>
        <xdr:cNvPr id="31" name="line"/>
        <xdr:cNvSpPr/>
      </xdr:nvSpPr>
      <xdr:spPr>
        <a:xfrm flipH="1" flipV="1">
          <a:off x="0" y="927735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1</xdr:row>
      <xdr:rowOff>50601</xdr:rowOff>
    </xdr:from>
    <xdr:to>
      <xdr:col>0</xdr:col>
      <xdr:colOff>1167975</xdr:colOff>
      <xdr:row>1</xdr:row>
      <xdr:rowOff>253007</xdr:rowOff>
    </xdr:to>
    <xdr:sp>
      <xdr:nvSpPr>
        <xdr:cNvPr id="32" name=" "/>
        <xdr:cNvSpPr txBox="1"/>
      </xdr:nvSpPr>
      <xdr:spPr>
        <a:xfrm>
          <a:off x="549910" y="95313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0</xdr:row>
      <xdr:rowOff>10566</xdr:rowOff>
    </xdr:from>
    <xdr:to>
      <xdr:col>0</xdr:col>
      <xdr:colOff>1199817</xdr:colOff>
      <xdr:row>0</xdr:row>
      <xdr:rowOff>834776</xdr:rowOff>
    </xdr:to>
    <xdr:pic>
      <xdr:nvPicPr>
        <xdr:cNvPr id="33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10160"/>
          <a:ext cx="1172845" cy="824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1</xdr:row>
      <xdr:rowOff>341560</xdr:rowOff>
    </xdr:from>
    <xdr:to>
      <xdr:col>0</xdr:col>
      <xdr:colOff>692888</xdr:colOff>
      <xdr:row>1</xdr:row>
      <xdr:rowOff>556617</xdr:rowOff>
    </xdr:to>
    <xdr:sp>
      <xdr:nvSpPr>
        <xdr:cNvPr id="34" name=" "/>
        <xdr:cNvSpPr txBox="1"/>
      </xdr:nvSpPr>
      <xdr:spPr>
        <a:xfrm>
          <a:off x="74930" y="124396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921811</xdr:colOff>
      <xdr:row>2</xdr:row>
      <xdr:rowOff>556617</xdr:rowOff>
    </xdr:to>
    <xdr:sp>
      <xdr:nvSpPr>
        <xdr:cNvPr id="36" name="line"/>
        <xdr:cNvSpPr/>
      </xdr:nvSpPr>
      <xdr:spPr>
        <a:xfrm flipV="1">
          <a:off x="17905095" y="1550670"/>
          <a:ext cx="921385" cy="55626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25</xdr:row>
      <xdr:rowOff>25300</xdr:rowOff>
    </xdr:from>
    <xdr:to>
      <xdr:col>0</xdr:col>
      <xdr:colOff>1283881</xdr:colOff>
      <xdr:row>25</xdr:row>
      <xdr:rowOff>607218</xdr:rowOff>
    </xdr:to>
    <xdr:sp>
      <xdr:nvSpPr>
        <xdr:cNvPr id="40" name="line"/>
        <xdr:cNvSpPr/>
      </xdr:nvSpPr>
      <xdr:spPr>
        <a:xfrm flipH="1" flipV="1">
          <a:off x="0" y="15963265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25</xdr:row>
      <xdr:rowOff>50601</xdr:rowOff>
    </xdr:from>
    <xdr:to>
      <xdr:col>0</xdr:col>
      <xdr:colOff>1167975</xdr:colOff>
      <xdr:row>25</xdr:row>
      <xdr:rowOff>253007</xdr:rowOff>
    </xdr:to>
    <xdr:sp>
      <xdr:nvSpPr>
        <xdr:cNvPr id="41" name=" "/>
        <xdr:cNvSpPr txBox="1"/>
      </xdr:nvSpPr>
      <xdr:spPr>
        <a:xfrm>
          <a:off x="549910" y="1598866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24</xdr:row>
      <xdr:rowOff>10566</xdr:rowOff>
    </xdr:from>
    <xdr:to>
      <xdr:col>1</xdr:col>
      <xdr:colOff>6017</xdr:colOff>
      <xdr:row>24</xdr:row>
      <xdr:rowOff>965200</xdr:rowOff>
    </xdr:to>
    <xdr:pic>
      <xdr:nvPicPr>
        <xdr:cNvPr id="42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14973300"/>
          <a:ext cx="2286000" cy="9550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25</xdr:row>
      <xdr:rowOff>341560</xdr:rowOff>
    </xdr:from>
    <xdr:to>
      <xdr:col>0</xdr:col>
      <xdr:colOff>692888</xdr:colOff>
      <xdr:row>25</xdr:row>
      <xdr:rowOff>556617</xdr:rowOff>
    </xdr:to>
    <xdr:sp>
      <xdr:nvSpPr>
        <xdr:cNvPr id="43" name=" "/>
        <xdr:cNvSpPr txBox="1"/>
      </xdr:nvSpPr>
      <xdr:spPr>
        <a:xfrm>
          <a:off x="74930" y="1627949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13</xdr:col>
      <xdr:colOff>921811</xdr:colOff>
      <xdr:row>26</xdr:row>
      <xdr:rowOff>556617</xdr:rowOff>
    </xdr:to>
    <xdr:sp>
      <xdr:nvSpPr>
        <xdr:cNvPr id="45" name="line"/>
        <xdr:cNvSpPr/>
      </xdr:nvSpPr>
      <xdr:spPr>
        <a:xfrm flipV="1">
          <a:off x="17905095" y="16586200"/>
          <a:ext cx="921385" cy="55626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32</xdr:row>
      <xdr:rowOff>25300</xdr:rowOff>
    </xdr:from>
    <xdr:to>
      <xdr:col>0</xdr:col>
      <xdr:colOff>1283881</xdr:colOff>
      <xdr:row>32</xdr:row>
      <xdr:rowOff>607218</xdr:rowOff>
    </xdr:to>
    <xdr:sp>
      <xdr:nvSpPr>
        <xdr:cNvPr id="49" name="line"/>
        <xdr:cNvSpPr/>
      </xdr:nvSpPr>
      <xdr:spPr>
        <a:xfrm flipH="1" flipV="1">
          <a:off x="0" y="19822795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32</xdr:row>
      <xdr:rowOff>50601</xdr:rowOff>
    </xdr:from>
    <xdr:to>
      <xdr:col>0</xdr:col>
      <xdr:colOff>1167975</xdr:colOff>
      <xdr:row>32</xdr:row>
      <xdr:rowOff>253007</xdr:rowOff>
    </xdr:to>
    <xdr:sp>
      <xdr:nvSpPr>
        <xdr:cNvPr id="50" name=" "/>
        <xdr:cNvSpPr txBox="1"/>
      </xdr:nvSpPr>
      <xdr:spPr>
        <a:xfrm>
          <a:off x="549910" y="1984819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31</xdr:row>
      <xdr:rowOff>10566</xdr:rowOff>
    </xdr:from>
    <xdr:to>
      <xdr:col>1</xdr:col>
      <xdr:colOff>6017</xdr:colOff>
      <xdr:row>31</xdr:row>
      <xdr:rowOff>965200</xdr:rowOff>
    </xdr:to>
    <xdr:pic>
      <xdr:nvPicPr>
        <xdr:cNvPr id="51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18832830"/>
          <a:ext cx="2286000" cy="9550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32</xdr:row>
      <xdr:rowOff>341560</xdr:rowOff>
    </xdr:from>
    <xdr:to>
      <xdr:col>0</xdr:col>
      <xdr:colOff>692888</xdr:colOff>
      <xdr:row>32</xdr:row>
      <xdr:rowOff>556617</xdr:rowOff>
    </xdr:to>
    <xdr:sp>
      <xdr:nvSpPr>
        <xdr:cNvPr id="52" name=" "/>
        <xdr:cNvSpPr txBox="1"/>
      </xdr:nvSpPr>
      <xdr:spPr>
        <a:xfrm>
          <a:off x="74930" y="2013902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38</xdr:row>
      <xdr:rowOff>25300</xdr:rowOff>
    </xdr:from>
    <xdr:to>
      <xdr:col>0</xdr:col>
      <xdr:colOff>1283881</xdr:colOff>
      <xdr:row>38</xdr:row>
      <xdr:rowOff>607218</xdr:rowOff>
    </xdr:to>
    <xdr:sp>
      <xdr:nvSpPr>
        <xdr:cNvPr id="58" name="line"/>
        <xdr:cNvSpPr/>
      </xdr:nvSpPr>
      <xdr:spPr>
        <a:xfrm flipH="1" flipV="1">
          <a:off x="0" y="23488015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38</xdr:row>
      <xdr:rowOff>50601</xdr:rowOff>
    </xdr:from>
    <xdr:to>
      <xdr:col>0</xdr:col>
      <xdr:colOff>1167975</xdr:colOff>
      <xdr:row>38</xdr:row>
      <xdr:rowOff>253007</xdr:rowOff>
    </xdr:to>
    <xdr:sp>
      <xdr:nvSpPr>
        <xdr:cNvPr id="59" name=" "/>
        <xdr:cNvSpPr txBox="1"/>
      </xdr:nvSpPr>
      <xdr:spPr>
        <a:xfrm>
          <a:off x="549910" y="2351341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37</xdr:row>
      <xdr:rowOff>10566</xdr:rowOff>
    </xdr:from>
    <xdr:to>
      <xdr:col>1</xdr:col>
      <xdr:colOff>6017</xdr:colOff>
      <xdr:row>37</xdr:row>
      <xdr:rowOff>965200</xdr:rowOff>
    </xdr:to>
    <xdr:pic>
      <xdr:nvPicPr>
        <xdr:cNvPr id="60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22665690"/>
          <a:ext cx="2286000" cy="7975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38</xdr:row>
      <xdr:rowOff>341560</xdr:rowOff>
    </xdr:from>
    <xdr:to>
      <xdr:col>0</xdr:col>
      <xdr:colOff>692888</xdr:colOff>
      <xdr:row>38</xdr:row>
      <xdr:rowOff>556617</xdr:rowOff>
    </xdr:to>
    <xdr:sp>
      <xdr:nvSpPr>
        <xdr:cNvPr id="61" name=" "/>
        <xdr:cNvSpPr txBox="1"/>
      </xdr:nvSpPr>
      <xdr:spPr>
        <a:xfrm>
          <a:off x="74930" y="2380424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39</xdr:row>
      <xdr:rowOff>63499</xdr:rowOff>
    </xdr:from>
    <xdr:to>
      <xdr:col>14</xdr:col>
      <xdr:colOff>12700</xdr:colOff>
      <xdr:row>39</xdr:row>
      <xdr:rowOff>556616</xdr:rowOff>
    </xdr:to>
    <xdr:sp>
      <xdr:nvSpPr>
        <xdr:cNvPr id="63" name="line"/>
        <xdr:cNvSpPr/>
      </xdr:nvSpPr>
      <xdr:spPr>
        <a:xfrm flipV="1">
          <a:off x="17905095" y="24147145"/>
          <a:ext cx="1312545" cy="4933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1230085</xdr:colOff>
      <xdr:row>33</xdr:row>
      <xdr:rowOff>514562</xdr:rowOff>
    </xdr:to>
    <xdr:sp>
      <xdr:nvSpPr>
        <xdr:cNvPr id="54" name="line"/>
        <xdr:cNvSpPr/>
      </xdr:nvSpPr>
      <xdr:spPr>
        <a:xfrm flipV="1">
          <a:off x="17905095" y="20582890"/>
          <a:ext cx="1229995" cy="51435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44</xdr:row>
      <xdr:rowOff>25300</xdr:rowOff>
    </xdr:from>
    <xdr:to>
      <xdr:col>0</xdr:col>
      <xdr:colOff>1283881</xdr:colOff>
      <xdr:row>44</xdr:row>
      <xdr:rowOff>607218</xdr:rowOff>
    </xdr:to>
    <xdr:sp>
      <xdr:nvSpPr>
        <xdr:cNvPr id="94" name="line"/>
        <xdr:cNvSpPr/>
      </xdr:nvSpPr>
      <xdr:spPr>
        <a:xfrm flipH="1" flipV="1">
          <a:off x="0" y="26988770"/>
          <a:ext cx="128333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550234</xdr:colOff>
      <xdr:row>44</xdr:row>
      <xdr:rowOff>50601</xdr:rowOff>
    </xdr:from>
    <xdr:to>
      <xdr:col>0</xdr:col>
      <xdr:colOff>1167975</xdr:colOff>
      <xdr:row>44</xdr:row>
      <xdr:rowOff>253007</xdr:rowOff>
    </xdr:to>
    <xdr:sp>
      <xdr:nvSpPr>
        <xdr:cNvPr id="95" name=" "/>
        <xdr:cNvSpPr txBox="1"/>
      </xdr:nvSpPr>
      <xdr:spPr>
        <a:xfrm>
          <a:off x="549910" y="27014170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43</xdr:row>
      <xdr:rowOff>10566</xdr:rowOff>
    </xdr:from>
    <xdr:to>
      <xdr:col>1</xdr:col>
      <xdr:colOff>6017</xdr:colOff>
      <xdr:row>43</xdr:row>
      <xdr:rowOff>965200</xdr:rowOff>
    </xdr:to>
    <xdr:pic>
      <xdr:nvPicPr>
        <xdr:cNvPr id="96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26161365"/>
          <a:ext cx="2286000" cy="8026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44</xdr:row>
      <xdr:rowOff>341560</xdr:rowOff>
    </xdr:from>
    <xdr:to>
      <xdr:col>0</xdr:col>
      <xdr:colOff>692888</xdr:colOff>
      <xdr:row>44</xdr:row>
      <xdr:rowOff>556617</xdr:rowOff>
    </xdr:to>
    <xdr:sp>
      <xdr:nvSpPr>
        <xdr:cNvPr id="97" name=" "/>
        <xdr:cNvSpPr txBox="1"/>
      </xdr:nvSpPr>
      <xdr:spPr>
        <a:xfrm>
          <a:off x="74930" y="27305000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45</xdr:row>
      <xdr:rowOff>63499</xdr:rowOff>
    </xdr:from>
    <xdr:to>
      <xdr:col>14</xdr:col>
      <xdr:colOff>12700</xdr:colOff>
      <xdr:row>45</xdr:row>
      <xdr:rowOff>556616</xdr:rowOff>
    </xdr:to>
    <xdr:sp>
      <xdr:nvSpPr>
        <xdr:cNvPr id="99" name="line"/>
        <xdr:cNvSpPr/>
      </xdr:nvSpPr>
      <xdr:spPr>
        <a:xfrm flipV="1">
          <a:off x="17905095" y="27657425"/>
          <a:ext cx="1312545" cy="4933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33891</xdr:colOff>
      <xdr:row>6</xdr:row>
      <xdr:rowOff>12055</xdr:rowOff>
    </xdr:from>
    <xdr:to>
      <xdr:col>13</xdr:col>
      <xdr:colOff>4651</xdr:colOff>
      <xdr:row>24</xdr:row>
      <xdr:rowOff>12551</xdr:rowOff>
    </xdr:to>
    <xdr:graphicFrame>
      <xdr:nvGraphicFramePr>
        <xdr:cNvPr id="2" name="图表 1"/>
        <xdr:cNvGraphicFramePr/>
      </xdr:nvGraphicFramePr>
      <xdr:xfrm>
        <a:off x="33655" y="2487930"/>
        <a:ext cx="13668375" cy="3284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16797</xdr:colOff>
      <xdr:row>11</xdr:row>
      <xdr:rowOff>0</xdr:rowOff>
    </xdr:from>
    <xdr:to>
      <xdr:col>14</xdr:col>
      <xdr:colOff>16797</xdr:colOff>
      <xdr:row>11</xdr:row>
      <xdr:rowOff>24804</xdr:rowOff>
    </xdr:to>
    <xdr:sp>
      <xdr:nvSpPr>
        <xdr:cNvPr id="2" name="line"/>
        <xdr:cNvSpPr/>
      </xdr:nvSpPr>
      <xdr:spPr>
        <a:xfrm flipV="1">
          <a:off x="13208000" y="7299960"/>
          <a:ext cx="0" cy="2476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14</xdr:col>
      <xdr:colOff>26396</xdr:colOff>
      <xdr:row>11</xdr:row>
      <xdr:rowOff>24804</xdr:rowOff>
    </xdr:from>
    <xdr:to>
      <xdr:col>14</xdr:col>
      <xdr:colOff>950284</xdr:colOff>
      <xdr:row>11</xdr:row>
      <xdr:rowOff>595312</xdr:rowOff>
    </xdr:to>
    <xdr:sp>
      <xdr:nvSpPr>
        <xdr:cNvPr id="3" name="line"/>
        <xdr:cNvSpPr/>
      </xdr:nvSpPr>
      <xdr:spPr>
        <a:xfrm flipV="1">
          <a:off x="13217525" y="7324725"/>
          <a:ext cx="923925" cy="57023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1</xdr:row>
      <xdr:rowOff>25300</xdr:rowOff>
    </xdr:from>
    <xdr:to>
      <xdr:col>0</xdr:col>
      <xdr:colOff>1283881</xdr:colOff>
      <xdr:row>1</xdr:row>
      <xdr:rowOff>607218</xdr:rowOff>
    </xdr:to>
    <xdr:sp>
      <xdr:nvSpPr>
        <xdr:cNvPr id="4" name="line"/>
        <xdr:cNvSpPr/>
      </xdr:nvSpPr>
      <xdr:spPr>
        <a:xfrm flipH="1" flipV="1">
          <a:off x="0" y="927735"/>
          <a:ext cx="119189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1</xdr:row>
      <xdr:rowOff>50601</xdr:rowOff>
    </xdr:from>
    <xdr:to>
      <xdr:col>0</xdr:col>
      <xdr:colOff>1167975</xdr:colOff>
      <xdr:row>1</xdr:row>
      <xdr:rowOff>253007</xdr:rowOff>
    </xdr:to>
    <xdr:sp>
      <xdr:nvSpPr>
        <xdr:cNvPr id="5" name=" "/>
        <xdr:cNvSpPr txBox="1"/>
      </xdr:nvSpPr>
      <xdr:spPr>
        <a:xfrm>
          <a:off x="549910" y="95313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0</xdr:row>
      <xdr:rowOff>10566</xdr:rowOff>
    </xdr:from>
    <xdr:to>
      <xdr:col>0</xdr:col>
      <xdr:colOff>1199817</xdr:colOff>
      <xdr:row>0</xdr:row>
      <xdr:rowOff>834776</xdr:rowOff>
    </xdr:to>
    <xdr:pic>
      <xdr:nvPicPr>
        <xdr:cNvPr id="6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10160"/>
          <a:ext cx="1165225" cy="824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1</xdr:row>
      <xdr:rowOff>341560</xdr:rowOff>
    </xdr:from>
    <xdr:to>
      <xdr:col>0</xdr:col>
      <xdr:colOff>692888</xdr:colOff>
      <xdr:row>1</xdr:row>
      <xdr:rowOff>556617</xdr:rowOff>
    </xdr:to>
    <xdr:sp>
      <xdr:nvSpPr>
        <xdr:cNvPr id="7" name=" "/>
        <xdr:cNvSpPr txBox="1"/>
      </xdr:nvSpPr>
      <xdr:spPr>
        <a:xfrm>
          <a:off x="74930" y="124396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922388</xdr:colOff>
      <xdr:row>6</xdr:row>
      <xdr:rowOff>558105</xdr:rowOff>
    </xdr:to>
    <xdr:sp>
      <xdr:nvSpPr>
        <xdr:cNvPr id="8" name="line"/>
        <xdr:cNvSpPr/>
      </xdr:nvSpPr>
      <xdr:spPr>
        <a:xfrm flipV="1">
          <a:off x="12037695" y="4118610"/>
          <a:ext cx="922020" cy="55753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922388</xdr:colOff>
      <xdr:row>2</xdr:row>
      <xdr:rowOff>556617</xdr:rowOff>
    </xdr:to>
    <xdr:sp>
      <xdr:nvSpPr>
        <xdr:cNvPr id="9" name="line"/>
        <xdr:cNvSpPr/>
      </xdr:nvSpPr>
      <xdr:spPr>
        <a:xfrm flipV="1">
          <a:off x="12037695" y="1550670"/>
          <a:ext cx="922020" cy="55626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922388</xdr:colOff>
      <xdr:row>8</xdr:row>
      <xdr:rowOff>558105</xdr:rowOff>
    </xdr:to>
    <xdr:sp>
      <xdr:nvSpPr>
        <xdr:cNvPr id="10" name="line"/>
        <xdr:cNvSpPr/>
      </xdr:nvSpPr>
      <xdr:spPr>
        <a:xfrm flipV="1">
          <a:off x="12037695" y="5391150"/>
          <a:ext cx="922020" cy="55753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16797</xdr:colOff>
      <xdr:row>11</xdr:row>
      <xdr:rowOff>0</xdr:rowOff>
    </xdr:from>
    <xdr:to>
      <xdr:col>14</xdr:col>
      <xdr:colOff>16797</xdr:colOff>
      <xdr:row>11</xdr:row>
      <xdr:rowOff>24804</xdr:rowOff>
    </xdr:to>
    <xdr:sp>
      <xdr:nvSpPr>
        <xdr:cNvPr id="2" name="line"/>
        <xdr:cNvSpPr/>
      </xdr:nvSpPr>
      <xdr:spPr>
        <a:xfrm flipV="1">
          <a:off x="14483715" y="7299960"/>
          <a:ext cx="0" cy="2476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14</xdr:col>
      <xdr:colOff>26396</xdr:colOff>
      <xdr:row>11</xdr:row>
      <xdr:rowOff>24804</xdr:rowOff>
    </xdr:from>
    <xdr:to>
      <xdr:col>14</xdr:col>
      <xdr:colOff>950284</xdr:colOff>
      <xdr:row>11</xdr:row>
      <xdr:rowOff>595312</xdr:rowOff>
    </xdr:to>
    <xdr:sp>
      <xdr:nvSpPr>
        <xdr:cNvPr id="3" name="line"/>
        <xdr:cNvSpPr/>
      </xdr:nvSpPr>
      <xdr:spPr>
        <a:xfrm flipV="1">
          <a:off x="14493240" y="7324725"/>
          <a:ext cx="923925" cy="57023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0</xdr:colOff>
      <xdr:row>1</xdr:row>
      <xdr:rowOff>25300</xdr:rowOff>
    </xdr:from>
    <xdr:to>
      <xdr:col>0</xdr:col>
      <xdr:colOff>1283881</xdr:colOff>
      <xdr:row>1</xdr:row>
      <xdr:rowOff>607218</xdr:rowOff>
    </xdr:to>
    <xdr:sp>
      <xdr:nvSpPr>
        <xdr:cNvPr id="4" name="line"/>
        <xdr:cNvSpPr/>
      </xdr:nvSpPr>
      <xdr:spPr>
        <a:xfrm flipH="1" flipV="1">
          <a:off x="0" y="927735"/>
          <a:ext cx="1191895" cy="58229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0</xdr:col>
      <xdr:colOff>550234</xdr:colOff>
      <xdr:row>1</xdr:row>
      <xdr:rowOff>50601</xdr:rowOff>
    </xdr:from>
    <xdr:to>
      <xdr:col>0</xdr:col>
      <xdr:colOff>1167975</xdr:colOff>
      <xdr:row>1</xdr:row>
      <xdr:rowOff>253007</xdr:rowOff>
    </xdr:to>
    <xdr:sp>
      <xdr:nvSpPr>
        <xdr:cNvPr id="5" name=" "/>
        <xdr:cNvSpPr txBox="1"/>
      </xdr:nvSpPr>
      <xdr:spPr>
        <a:xfrm>
          <a:off x="549910" y="953135"/>
          <a:ext cx="617855" cy="202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   份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26747</xdr:colOff>
      <xdr:row>0</xdr:row>
      <xdr:rowOff>10566</xdr:rowOff>
    </xdr:from>
    <xdr:to>
      <xdr:col>0</xdr:col>
      <xdr:colOff>1199817</xdr:colOff>
      <xdr:row>0</xdr:row>
      <xdr:rowOff>834776</xdr:rowOff>
    </xdr:to>
    <xdr:pic>
      <xdr:nvPicPr>
        <xdr:cNvPr id="6" name="图片 2" descr="rId1"/>
        <xdr:cNvPicPr/>
      </xdr:nvPicPr>
      <xdr:blipFill>
        <a:blip r:embed="rId1"/>
        <a:srcRect/>
        <a:stretch>
          <a:fillRect/>
        </a:stretch>
      </xdr:blipFill>
      <xdr:spPr>
        <a:xfrm>
          <a:off x="26670" y="10160"/>
          <a:ext cx="1165225" cy="824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75147</xdr:colOff>
      <xdr:row>1</xdr:row>
      <xdr:rowOff>341560</xdr:rowOff>
    </xdr:from>
    <xdr:to>
      <xdr:col>0</xdr:col>
      <xdr:colOff>692888</xdr:colOff>
      <xdr:row>1</xdr:row>
      <xdr:rowOff>556617</xdr:rowOff>
    </xdr:to>
    <xdr:sp>
      <xdr:nvSpPr>
        <xdr:cNvPr id="7" name=" "/>
        <xdr:cNvSpPr txBox="1"/>
      </xdr:nvSpPr>
      <xdr:spPr>
        <a:xfrm>
          <a:off x="74930" y="1243965"/>
          <a:ext cx="61785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项   目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922388</xdr:colOff>
      <xdr:row>6</xdr:row>
      <xdr:rowOff>558105</xdr:rowOff>
    </xdr:to>
    <xdr:sp>
      <xdr:nvSpPr>
        <xdr:cNvPr id="8" name="line"/>
        <xdr:cNvSpPr/>
      </xdr:nvSpPr>
      <xdr:spPr>
        <a:xfrm flipV="1">
          <a:off x="13313410" y="4118610"/>
          <a:ext cx="922020" cy="55753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922388</xdr:colOff>
      <xdr:row>2</xdr:row>
      <xdr:rowOff>556617</xdr:rowOff>
    </xdr:to>
    <xdr:sp>
      <xdr:nvSpPr>
        <xdr:cNvPr id="9" name="line"/>
        <xdr:cNvSpPr/>
      </xdr:nvSpPr>
      <xdr:spPr>
        <a:xfrm flipV="1">
          <a:off x="13313410" y="1550670"/>
          <a:ext cx="922020" cy="55626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922388</xdr:colOff>
      <xdr:row>8</xdr:row>
      <xdr:rowOff>558105</xdr:rowOff>
    </xdr:to>
    <xdr:sp>
      <xdr:nvSpPr>
        <xdr:cNvPr id="10" name="line"/>
        <xdr:cNvSpPr/>
      </xdr:nvSpPr>
      <xdr:spPr>
        <a:xfrm flipV="1">
          <a:off x="13313410" y="5391150"/>
          <a:ext cx="922020" cy="55753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13807</xdr:colOff>
      <xdr:row>7</xdr:row>
      <xdr:rowOff>24779</xdr:rowOff>
    </xdr:from>
    <xdr:to>
      <xdr:col>12</xdr:col>
      <xdr:colOff>928466</xdr:colOff>
      <xdr:row>26</xdr:row>
      <xdr:rowOff>101128</xdr:rowOff>
    </xdr:to>
    <xdr:graphicFrame>
      <xdr:nvGraphicFramePr>
        <xdr:cNvPr id="2" name="图表 1"/>
        <xdr:cNvGraphicFramePr/>
      </xdr:nvGraphicFramePr>
      <xdr:xfrm>
        <a:off x="13335" y="2665095"/>
        <a:ext cx="12301220" cy="31889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0"/>
  <sheetViews>
    <sheetView tabSelected="1" view="pageBreakPreview" zoomScale="60" zoomScaleNormal="60" topLeftCell="A38" workbookViewId="0">
      <selection activeCell="A12" sqref="$A6:$XFD12"/>
    </sheetView>
  </sheetViews>
  <sheetFormatPr defaultColWidth="9" defaultRowHeight="12.9"/>
  <cols>
    <col min="1" max="1" width="33.3302752293578" customWidth="1"/>
    <col min="2" max="14" width="18.7798165137615" customWidth="1"/>
    <col min="15" max="15" width="20.7798165137615" customWidth="1"/>
    <col min="16" max="16" width="16.8899082568807" customWidth="1"/>
    <col min="17" max="17" width="16.1100917431193" customWidth="1"/>
    <col min="18" max="21" width="12.6697247706422" customWidth="1"/>
    <col min="22" max="22" width="18.8899082568807" customWidth="1"/>
    <col min="23" max="23" width="19.2201834862385" customWidth="1"/>
  </cols>
  <sheetData>
    <row r="1" ht="71.1" customHeight="1" spans="1:19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3"/>
      <c r="Q1" s="23"/>
      <c r="R1" s="23"/>
      <c r="S1" s="23"/>
    </row>
    <row r="2" ht="51" customHeight="1" spans="1:19">
      <c r="A2" s="18"/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27"/>
      <c r="Q2" s="27"/>
      <c r="R2" s="27"/>
      <c r="S2" s="27"/>
    </row>
    <row r="3" ht="51" customHeight="1" spans="1:19">
      <c r="A3" s="20" t="s">
        <v>15</v>
      </c>
      <c r="B3" s="6">
        <f>B5/B4</f>
        <v>4.43</v>
      </c>
      <c r="C3" s="6">
        <f t="shared" ref="C3:M3" si="0">C5/C4</f>
        <v>4.23</v>
      </c>
      <c r="D3" s="6">
        <f t="shared" si="0"/>
        <v>4.23</v>
      </c>
      <c r="E3" s="6">
        <f t="shared" si="0"/>
        <v>4.23</v>
      </c>
      <c r="F3" s="6">
        <f t="shared" si="0"/>
        <v>4.23</v>
      </c>
      <c r="G3" s="6">
        <f t="shared" si="0"/>
        <v>4.23</v>
      </c>
      <c r="H3" s="6">
        <f t="shared" si="0"/>
        <v>4.23</v>
      </c>
      <c r="I3" s="6">
        <f t="shared" si="0"/>
        <v>4.23</v>
      </c>
      <c r="J3" s="6">
        <f t="shared" si="0"/>
        <v>4.23</v>
      </c>
      <c r="K3" s="6">
        <f t="shared" si="0"/>
        <v>4.23</v>
      </c>
      <c r="L3" s="6">
        <f t="shared" si="0"/>
        <v>4.23</v>
      </c>
      <c r="M3" s="6">
        <f t="shared" si="0"/>
        <v>4.23</v>
      </c>
      <c r="N3" s="19"/>
      <c r="O3" s="28"/>
      <c r="P3" s="27"/>
      <c r="Q3" s="27"/>
      <c r="R3" s="27"/>
      <c r="S3" s="27"/>
    </row>
    <row r="4" ht="51" customHeight="1" spans="1:19">
      <c r="A4" s="20" t="s">
        <v>16</v>
      </c>
      <c r="B4" s="6">
        <v>2782</v>
      </c>
      <c r="C4" s="6">
        <v>1437</v>
      </c>
      <c r="D4" s="6">
        <v>2633</v>
      </c>
      <c r="E4" s="6">
        <v>3209</v>
      </c>
      <c r="F4" s="6">
        <v>4733</v>
      </c>
      <c r="G4" s="6">
        <v>4296</v>
      </c>
      <c r="H4" s="6">
        <v>3803</v>
      </c>
      <c r="I4" s="6">
        <v>4757</v>
      </c>
      <c r="J4" s="6">
        <v>3271</v>
      </c>
      <c r="K4" s="6">
        <v>3858</v>
      </c>
      <c r="L4" s="6">
        <v>1318</v>
      </c>
      <c r="M4" s="6">
        <v>1792</v>
      </c>
      <c r="N4" s="6">
        <f>SUM(B4:M4)</f>
        <v>37889</v>
      </c>
      <c r="O4" s="29"/>
      <c r="P4" s="30"/>
      <c r="Q4" s="27"/>
      <c r="R4" s="27"/>
      <c r="S4" s="27"/>
    </row>
    <row r="5" ht="50.1" customHeight="1" spans="1:19">
      <c r="A5" s="20" t="s">
        <v>17</v>
      </c>
      <c r="B5" s="5">
        <v>12324.26</v>
      </c>
      <c r="C5" s="5">
        <v>6078.51</v>
      </c>
      <c r="D5" s="5">
        <v>11137.59</v>
      </c>
      <c r="E5" s="5">
        <v>13574.07</v>
      </c>
      <c r="F5" s="5">
        <v>20020.59</v>
      </c>
      <c r="G5" s="5">
        <v>18172.08</v>
      </c>
      <c r="H5" s="5">
        <v>16086.69</v>
      </c>
      <c r="I5" s="5">
        <v>20122.11</v>
      </c>
      <c r="J5" s="5">
        <v>13836.33</v>
      </c>
      <c r="K5" s="5">
        <v>16319.34</v>
      </c>
      <c r="L5" s="5">
        <v>5575.14</v>
      </c>
      <c r="M5" s="5">
        <v>7580.16</v>
      </c>
      <c r="N5" s="31">
        <f>SUM(B5:M5)</f>
        <v>160826.87</v>
      </c>
      <c r="O5" s="29"/>
      <c r="P5" s="23"/>
      <c r="Q5" s="23"/>
      <c r="R5" s="23"/>
      <c r="S5" s="23"/>
    </row>
    <row r="6" ht="71.1" customHeight="1" spans="1:19">
      <c r="A6" s="16" t="s">
        <v>18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3"/>
      <c r="Q6" s="23"/>
      <c r="R6" s="23"/>
      <c r="S6" s="23"/>
    </row>
    <row r="7" ht="51" customHeight="1" spans="1:19">
      <c r="A7" s="18"/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19" t="s">
        <v>12</v>
      </c>
      <c r="N7" s="19" t="s">
        <v>13</v>
      </c>
      <c r="O7" s="19" t="s">
        <v>14</v>
      </c>
      <c r="P7" s="27"/>
      <c r="Q7" s="27"/>
      <c r="R7" s="27"/>
      <c r="S7" s="27"/>
    </row>
    <row r="8" ht="51" customHeight="1" spans="1:19">
      <c r="A8" s="20" t="s">
        <v>15</v>
      </c>
      <c r="B8" s="6">
        <v>4.23</v>
      </c>
      <c r="C8" s="6">
        <v>4.23</v>
      </c>
      <c r="D8" s="6">
        <v>4.23</v>
      </c>
      <c r="E8" s="6">
        <v>4.23</v>
      </c>
      <c r="F8" s="6">
        <v>4.23</v>
      </c>
      <c r="G8" s="6">
        <v>4.23</v>
      </c>
      <c r="H8" s="6">
        <v>4.23</v>
      </c>
      <c r="I8" s="6">
        <v>4.23</v>
      </c>
      <c r="J8" s="6">
        <v>4.23</v>
      </c>
      <c r="K8" s="6">
        <v>4.23</v>
      </c>
      <c r="L8" s="6">
        <v>4.23</v>
      </c>
      <c r="M8" s="6">
        <v>4.23</v>
      </c>
      <c r="N8" s="19"/>
      <c r="O8" s="28"/>
      <c r="P8" s="27"/>
      <c r="Q8" s="27"/>
      <c r="R8" s="27"/>
      <c r="S8" s="27"/>
    </row>
    <row r="9" ht="51" customHeight="1" spans="1:19">
      <c r="A9" s="20" t="s">
        <v>16</v>
      </c>
      <c r="B9" s="6">
        <v>2079</v>
      </c>
      <c r="C9" s="6">
        <v>2797</v>
      </c>
      <c r="D9" s="6">
        <v>3721</v>
      </c>
      <c r="E9" s="6">
        <v>3487</v>
      </c>
      <c r="F9" s="6">
        <v>4765</v>
      </c>
      <c r="G9" s="6">
        <v>8337</v>
      </c>
      <c r="H9" s="6">
        <v>2755</v>
      </c>
      <c r="I9" s="6">
        <v>3372</v>
      </c>
      <c r="J9" s="6">
        <v>4005</v>
      </c>
      <c r="K9" s="6">
        <v>2144</v>
      </c>
      <c r="L9" s="6">
        <v>2636</v>
      </c>
      <c r="M9" s="6">
        <v>2849</v>
      </c>
      <c r="N9" s="6">
        <f>SUM(B9:M9)</f>
        <v>42947</v>
      </c>
      <c r="O9" s="29"/>
      <c r="P9" s="30"/>
      <c r="Q9" s="27"/>
      <c r="R9" s="27"/>
      <c r="S9" s="27"/>
    </row>
    <row r="10" ht="50.1" customHeight="1" spans="1:19">
      <c r="A10" s="20" t="s">
        <v>17</v>
      </c>
      <c r="B10" s="5">
        <v>8794.17</v>
      </c>
      <c r="C10" s="5">
        <v>11831.3</v>
      </c>
      <c r="D10" s="5">
        <v>20207.59</v>
      </c>
      <c r="E10" s="5">
        <v>14750</v>
      </c>
      <c r="F10" s="5">
        <v>20155.9</v>
      </c>
      <c r="G10" s="5">
        <v>35265.5</v>
      </c>
      <c r="H10" s="5">
        <v>11653.6</v>
      </c>
      <c r="I10" s="5">
        <v>14263.56</v>
      </c>
      <c r="J10" s="5">
        <v>16941.15</v>
      </c>
      <c r="K10" s="5">
        <v>9069.12</v>
      </c>
      <c r="L10" s="5">
        <v>11150.28</v>
      </c>
      <c r="M10" s="5">
        <v>12241.62</v>
      </c>
      <c r="N10" s="31">
        <f>SUM(B10:M10)</f>
        <v>186323.79</v>
      </c>
      <c r="O10" s="29"/>
      <c r="P10" s="23"/>
      <c r="Q10" s="23"/>
      <c r="R10" s="23"/>
      <c r="S10" s="23"/>
    </row>
    <row r="11" ht="20.35" spans="1:19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ht="20.35" spans="1:37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AD12">
        <v>0.5</v>
      </c>
      <c r="AE12">
        <v>0.55</v>
      </c>
      <c r="AF12">
        <v>0.6</v>
      </c>
      <c r="AG12">
        <v>0.65</v>
      </c>
      <c r="AH12">
        <v>0.7</v>
      </c>
      <c r="AI12">
        <v>0.75</v>
      </c>
      <c r="AJ12">
        <v>0.8</v>
      </c>
      <c r="AK12">
        <v>0.85</v>
      </c>
    </row>
    <row r="13" ht="71.1" customHeight="1" spans="1:19">
      <c r="A13" s="16" t="s">
        <v>19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3"/>
      <c r="Q13" s="23"/>
      <c r="R13" s="23"/>
      <c r="S13" s="23"/>
    </row>
    <row r="14" ht="51" customHeight="1" spans="1:19">
      <c r="A14" s="18"/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  <c r="K14" s="19" t="s">
        <v>10</v>
      </c>
      <c r="L14" s="19" t="s">
        <v>11</v>
      </c>
      <c r="M14" s="19" t="s">
        <v>12</v>
      </c>
      <c r="N14" s="19" t="s">
        <v>13</v>
      </c>
      <c r="O14" s="19" t="s">
        <v>14</v>
      </c>
      <c r="P14" s="27"/>
      <c r="Q14" s="27"/>
      <c r="R14" s="27"/>
      <c r="S14" s="27"/>
    </row>
    <row r="15" ht="51" customHeight="1" spans="1:19">
      <c r="A15" s="20" t="s">
        <v>15</v>
      </c>
      <c r="B15" s="6">
        <v>4.23</v>
      </c>
      <c r="C15" s="6">
        <v>4.23</v>
      </c>
      <c r="D15" s="6">
        <v>4.23</v>
      </c>
      <c r="E15" s="6">
        <v>4.23</v>
      </c>
      <c r="F15" s="6">
        <v>4.23</v>
      </c>
      <c r="G15" s="6">
        <v>4.23</v>
      </c>
      <c r="H15" s="6">
        <v>4.23</v>
      </c>
      <c r="I15" s="6">
        <v>4.23</v>
      </c>
      <c r="J15" s="6">
        <v>4.23</v>
      </c>
      <c r="K15" s="6">
        <v>4.23</v>
      </c>
      <c r="L15" s="6">
        <v>4.23</v>
      </c>
      <c r="M15" s="6">
        <v>4.23</v>
      </c>
      <c r="N15" s="19"/>
      <c r="O15" s="28"/>
      <c r="P15" s="27"/>
      <c r="Q15" s="27"/>
      <c r="R15" s="27"/>
      <c r="S15" s="27"/>
    </row>
    <row r="16" ht="51" customHeight="1" spans="1:19">
      <c r="A16" s="20" t="s">
        <v>16</v>
      </c>
      <c r="B16" s="6">
        <v>3543</v>
      </c>
      <c r="C16" s="6">
        <v>5071</v>
      </c>
      <c r="D16" s="6">
        <v>5014</v>
      </c>
      <c r="E16" s="6">
        <v>6118</v>
      </c>
      <c r="F16" s="6">
        <v>6715</v>
      </c>
      <c r="G16" s="6">
        <v>4767</v>
      </c>
      <c r="H16" s="6">
        <v>4184</v>
      </c>
      <c r="I16" s="6">
        <v>3681</v>
      </c>
      <c r="J16" s="6">
        <v>4291</v>
      </c>
      <c r="K16" s="6">
        <v>3466</v>
      </c>
      <c r="L16" s="6">
        <v>3430</v>
      </c>
      <c r="M16" s="6">
        <v>6715</v>
      </c>
      <c r="N16" s="6">
        <f>SUM(B16:M16)</f>
        <v>56995</v>
      </c>
      <c r="O16" s="29"/>
      <c r="P16" s="30"/>
      <c r="Q16" s="27"/>
      <c r="R16" s="27"/>
      <c r="S16" s="27"/>
    </row>
    <row r="17" ht="50.1" customHeight="1" spans="1:19">
      <c r="A17" s="20" t="s">
        <v>17</v>
      </c>
      <c r="B17" s="5">
        <v>14986.89</v>
      </c>
      <c r="C17" s="5">
        <v>21450.33</v>
      </c>
      <c r="D17" s="5">
        <v>21209.2</v>
      </c>
      <c r="E17" s="5">
        <v>25879.14</v>
      </c>
      <c r="F17" s="5">
        <v>28404.45</v>
      </c>
      <c r="G17" s="5">
        <v>20164.41</v>
      </c>
      <c r="H17" s="5">
        <v>17698.32</v>
      </c>
      <c r="I17" s="5">
        <v>15570.6</v>
      </c>
      <c r="J17" s="5">
        <v>18150.93</v>
      </c>
      <c r="K17" s="5">
        <v>14661.18</v>
      </c>
      <c r="L17" s="5">
        <v>14500.9</v>
      </c>
      <c r="M17" s="5">
        <v>28404.45</v>
      </c>
      <c r="N17" s="31">
        <f>SUM(B17:M17)</f>
        <v>241080.8</v>
      </c>
      <c r="O17" s="29"/>
      <c r="P17" s="23"/>
      <c r="Q17" s="23"/>
      <c r="R17" s="23"/>
      <c r="S17" s="23"/>
    </row>
    <row r="18" ht="20.35" spans="1:19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ht="71.1" customHeight="1" spans="1:19">
      <c r="A19" s="16" t="s">
        <v>20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3"/>
      <c r="Q19" s="23"/>
      <c r="R19" s="23"/>
      <c r="S19" s="23"/>
    </row>
    <row r="20" ht="51" customHeight="1" spans="1:19">
      <c r="A20" s="18"/>
      <c r="B20" s="19" t="s">
        <v>1</v>
      </c>
      <c r="C20" s="19" t="s">
        <v>2</v>
      </c>
      <c r="D20" s="19" t="s">
        <v>3</v>
      </c>
      <c r="E20" s="19" t="s">
        <v>4</v>
      </c>
      <c r="F20" s="19" t="s">
        <v>5</v>
      </c>
      <c r="G20" s="19" t="s">
        <v>6</v>
      </c>
      <c r="H20" s="19" t="s">
        <v>7</v>
      </c>
      <c r="I20" s="19" t="s">
        <v>8</v>
      </c>
      <c r="J20" s="19" t="s">
        <v>9</v>
      </c>
      <c r="K20" s="19" t="s">
        <v>10</v>
      </c>
      <c r="L20" s="19" t="s">
        <v>11</v>
      </c>
      <c r="M20" s="19" t="s">
        <v>12</v>
      </c>
      <c r="N20" s="19" t="s">
        <v>13</v>
      </c>
      <c r="O20" s="19" t="s">
        <v>14</v>
      </c>
      <c r="P20" s="27"/>
      <c r="Q20" s="27"/>
      <c r="R20" s="27"/>
      <c r="S20" s="27"/>
    </row>
    <row r="21" ht="51" customHeight="1" spans="1:19">
      <c r="A21" s="20" t="s">
        <v>15</v>
      </c>
      <c r="B21" s="6">
        <v>4.23</v>
      </c>
      <c r="C21" s="6">
        <v>4.23</v>
      </c>
      <c r="D21" s="6">
        <v>4.23</v>
      </c>
      <c r="E21" s="6">
        <v>4.23</v>
      </c>
      <c r="F21" s="6">
        <v>4.23</v>
      </c>
      <c r="G21" s="6">
        <v>4.23</v>
      </c>
      <c r="H21" s="43">
        <v>4.23</v>
      </c>
      <c r="I21" s="43">
        <v>4.23</v>
      </c>
      <c r="J21" s="43">
        <v>4.23</v>
      </c>
      <c r="K21" s="43">
        <v>4.23</v>
      </c>
      <c r="L21" s="43">
        <v>4.23</v>
      </c>
      <c r="M21" s="6">
        <v>4.23</v>
      </c>
      <c r="N21" s="19"/>
      <c r="O21" s="28"/>
      <c r="P21" s="27"/>
      <c r="Q21" s="27"/>
      <c r="R21" s="27"/>
      <c r="S21" s="27"/>
    </row>
    <row r="22" ht="51" customHeight="1" spans="1:19">
      <c r="A22" s="20" t="s">
        <v>16</v>
      </c>
      <c r="B22" s="6">
        <v>2404</v>
      </c>
      <c r="C22" s="6">
        <v>3566</v>
      </c>
      <c r="D22" s="6">
        <v>3233</v>
      </c>
      <c r="E22" s="6">
        <v>5018</v>
      </c>
      <c r="F22" s="6">
        <v>4780</v>
      </c>
      <c r="G22" s="6">
        <v>6118</v>
      </c>
      <c r="H22" s="43">
        <v>4866</v>
      </c>
      <c r="I22" s="43">
        <v>5147</v>
      </c>
      <c r="J22" s="43">
        <v>4997</v>
      </c>
      <c r="K22" s="43">
        <v>4370</v>
      </c>
      <c r="L22" s="43">
        <v>3627</v>
      </c>
      <c r="M22" s="6">
        <v>3940</v>
      </c>
      <c r="N22" s="6">
        <f>SUM(B22:M22)</f>
        <v>52066</v>
      </c>
      <c r="O22" s="29"/>
      <c r="P22" s="27"/>
      <c r="Q22" s="27"/>
      <c r="R22" s="27"/>
      <c r="S22" s="27"/>
    </row>
    <row r="23" ht="50.1" customHeight="1" spans="1:19">
      <c r="A23" s="20" t="s">
        <v>17</v>
      </c>
      <c r="B23" s="5">
        <v>10168.92</v>
      </c>
      <c r="C23" s="5">
        <v>15084.1</v>
      </c>
      <c r="D23" s="5">
        <v>13675.5</v>
      </c>
      <c r="E23" s="5">
        <v>21226.14</v>
      </c>
      <c r="F23" s="5">
        <v>20219.4</v>
      </c>
      <c r="G23" s="5">
        <v>25879.14</v>
      </c>
      <c r="H23" s="44">
        <v>20583.18</v>
      </c>
      <c r="I23" s="44">
        <v>21771.81</v>
      </c>
      <c r="J23" s="44">
        <v>21137.31</v>
      </c>
      <c r="K23" s="44">
        <v>18485.1</v>
      </c>
      <c r="L23" s="44">
        <v>15342.21</v>
      </c>
      <c r="M23" s="5">
        <v>16666.2</v>
      </c>
      <c r="N23" s="31">
        <f>SUM(B23:M23)</f>
        <v>220239.01</v>
      </c>
      <c r="O23" s="29"/>
      <c r="P23" s="27"/>
      <c r="Q23" s="23"/>
      <c r="R23" s="23"/>
      <c r="S23" s="23"/>
    </row>
    <row r="24" ht="20.35" spans="1:19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ht="76.8" customHeight="1" spans="1:15">
      <c r="A25" s="16" t="s">
        <v>21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51" customHeight="1" spans="1:19">
      <c r="A26" s="18"/>
      <c r="B26" s="19" t="s">
        <v>1</v>
      </c>
      <c r="C26" s="19" t="s">
        <v>2</v>
      </c>
      <c r="D26" s="19" t="s">
        <v>3</v>
      </c>
      <c r="E26" s="19" t="s">
        <v>4</v>
      </c>
      <c r="F26" s="19" t="s">
        <v>5</v>
      </c>
      <c r="G26" s="19" t="s">
        <v>6</v>
      </c>
      <c r="H26" s="19" t="s">
        <v>7</v>
      </c>
      <c r="I26" s="19" t="s">
        <v>8</v>
      </c>
      <c r="J26" s="19" t="s">
        <v>9</v>
      </c>
      <c r="K26" s="19" t="s">
        <v>10</v>
      </c>
      <c r="L26" s="19" t="s">
        <v>11</v>
      </c>
      <c r="M26" s="19" t="s">
        <v>12</v>
      </c>
      <c r="N26" s="19" t="s">
        <v>13</v>
      </c>
      <c r="O26" s="19" t="s">
        <v>14</v>
      </c>
      <c r="P26" s="27"/>
      <c r="Q26" s="27"/>
      <c r="R26" s="27"/>
      <c r="S26" s="27"/>
    </row>
    <row r="27" ht="50.1" customHeight="1" spans="1:19">
      <c r="A27" s="20" t="s">
        <v>15</v>
      </c>
      <c r="B27" s="6">
        <v>4.23</v>
      </c>
      <c r="C27" s="6">
        <v>4.23</v>
      </c>
      <c r="D27" s="6">
        <v>4.23</v>
      </c>
      <c r="E27" s="6">
        <v>4.23</v>
      </c>
      <c r="F27" s="6">
        <v>4.23</v>
      </c>
      <c r="G27" s="6">
        <v>4.23</v>
      </c>
      <c r="H27" s="6">
        <v>4.23</v>
      </c>
      <c r="I27" s="6">
        <v>4.23</v>
      </c>
      <c r="J27" s="6">
        <v>4.23</v>
      </c>
      <c r="K27" s="6">
        <v>4.23</v>
      </c>
      <c r="L27" s="6">
        <v>4.23</v>
      </c>
      <c r="M27" s="6">
        <v>4.23</v>
      </c>
      <c r="N27" s="5"/>
      <c r="O27" s="34" t="s">
        <v>22</v>
      </c>
      <c r="P27" s="27"/>
      <c r="Q27" s="23"/>
      <c r="R27" s="23"/>
      <c r="S27" s="23"/>
    </row>
    <row r="28" ht="50.1" customHeight="1" spans="1:19">
      <c r="A28" s="20" t="s">
        <v>16</v>
      </c>
      <c r="B28" s="45">
        <v>3762</v>
      </c>
      <c r="C28" s="45">
        <v>3956</v>
      </c>
      <c r="D28" s="45">
        <v>4095</v>
      </c>
      <c r="E28" s="45">
        <v>4585</v>
      </c>
      <c r="F28" s="45">
        <v>4443</v>
      </c>
      <c r="G28" s="45">
        <v>8216</v>
      </c>
      <c r="H28" s="45">
        <v>2518</v>
      </c>
      <c r="I28" s="45">
        <v>5921</v>
      </c>
      <c r="J28" s="45">
        <v>5980</v>
      </c>
      <c r="K28" s="45">
        <v>6163</v>
      </c>
      <c r="L28" s="45">
        <v>4917</v>
      </c>
      <c r="M28" s="45">
        <v>4046</v>
      </c>
      <c r="N28" s="53">
        <f>SUM(B28:M28)</f>
        <v>58602</v>
      </c>
      <c r="O28" s="35"/>
      <c r="P28" s="27"/>
      <c r="Q28" s="23"/>
      <c r="R28" s="23"/>
      <c r="S28" s="23"/>
    </row>
    <row r="29" ht="50.1" customHeight="1" spans="1:19">
      <c r="A29" s="20" t="s">
        <v>17</v>
      </c>
      <c r="B29" s="5">
        <v>15913.26</v>
      </c>
      <c r="C29" s="6">
        <v>16733.88</v>
      </c>
      <c r="D29" s="6">
        <v>17321.85</v>
      </c>
      <c r="E29" s="6">
        <v>19394.55</v>
      </c>
      <c r="F29" s="6">
        <v>18793.89</v>
      </c>
      <c r="G29" s="6">
        <v>34753.68</v>
      </c>
      <c r="H29" s="6">
        <v>10651.14</v>
      </c>
      <c r="I29" s="6">
        <v>25045.83</v>
      </c>
      <c r="J29" s="6">
        <v>25295.4</v>
      </c>
      <c r="K29" s="6">
        <v>26069.48</v>
      </c>
      <c r="L29" s="6">
        <v>20798.91</v>
      </c>
      <c r="M29" s="6">
        <v>17114.58</v>
      </c>
      <c r="N29" s="31">
        <f>SUM(B29:M29)</f>
        <v>247886.45</v>
      </c>
      <c r="O29" s="36"/>
      <c r="P29" s="27"/>
      <c r="Q29" s="23"/>
      <c r="R29" s="23"/>
      <c r="S29" s="23"/>
    </row>
    <row r="30" spans="7:9">
      <c r="G30" s="46" t="s">
        <v>23</v>
      </c>
      <c r="H30" s="46"/>
      <c r="I30" s="46"/>
    </row>
    <row r="31" spans="7:9">
      <c r="G31" s="47"/>
      <c r="H31" s="47"/>
      <c r="I31" s="47"/>
    </row>
    <row r="32" ht="76.8" customHeight="1" spans="1:15">
      <c r="A32" s="16" t="s">
        <v>24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61.8" customHeight="1" spans="1:15">
      <c r="A33" s="48"/>
      <c r="B33" s="49" t="s">
        <v>1</v>
      </c>
      <c r="C33" s="49" t="s">
        <v>2</v>
      </c>
      <c r="D33" s="49" t="s">
        <v>3</v>
      </c>
      <c r="E33" s="49" t="s">
        <v>4</v>
      </c>
      <c r="F33" s="49" t="s">
        <v>5</v>
      </c>
      <c r="G33" s="49" t="s">
        <v>6</v>
      </c>
      <c r="H33" s="49" t="s">
        <v>7</v>
      </c>
      <c r="I33" s="49" t="s">
        <v>8</v>
      </c>
      <c r="J33" s="49" t="s">
        <v>9</v>
      </c>
      <c r="K33" s="49" t="s">
        <v>10</v>
      </c>
      <c r="L33" s="49" t="s">
        <v>11</v>
      </c>
      <c r="M33" s="49" t="s">
        <v>12</v>
      </c>
      <c r="N33" s="49" t="s">
        <v>13</v>
      </c>
      <c r="O33" s="49" t="s">
        <v>14</v>
      </c>
    </row>
    <row r="34" ht="50.1" customHeight="1" spans="1:19">
      <c r="A34" s="20" t="s">
        <v>15</v>
      </c>
      <c r="B34" s="50">
        <v>4.23</v>
      </c>
      <c r="C34" s="50">
        <v>4.23</v>
      </c>
      <c r="D34" s="50">
        <v>4.23</v>
      </c>
      <c r="E34" s="50">
        <v>4.23</v>
      </c>
      <c r="F34" s="50">
        <v>4.23</v>
      </c>
      <c r="G34" s="50">
        <v>4.23</v>
      </c>
      <c r="H34" s="50">
        <v>4.23</v>
      </c>
      <c r="I34" s="50">
        <v>4.23</v>
      </c>
      <c r="J34" s="50">
        <v>4.23</v>
      </c>
      <c r="K34" s="50">
        <v>4.23</v>
      </c>
      <c r="L34" s="50">
        <v>4.23</v>
      </c>
      <c r="M34" s="50">
        <v>4.23</v>
      </c>
      <c r="N34" s="6"/>
      <c r="O34" s="6"/>
      <c r="P34" s="27"/>
      <c r="Q34" s="23"/>
      <c r="R34" s="23"/>
      <c r="S34" s="23"/>
    </row>
    <row r="35" ht="50.1" customHeight="1" spans="1:19">
      <c r="A35" s="20" t="s">
        <v>16</v>
      </c>
      <c r="B35" s="50">
        <v>4085</v>
      </c>
      <c r="C35" s="50">
        <v>6228</v>
      </c>
      <c r="D35" s="50">
        <v>4168</v>
      </c>
      <c r="E35" s="50">
        <v>6157</v>
      </c>
      <c r="F35" s="50">
        <v>5681</v>
      </c>
      <c r="G35" s="50">
        <v>5405</v>
      </c>
      <c r="H35" s="50">
        <v>5588</v>
      </c>
      <c r="I35" s="50">
        <v>8763</v>
      </c>
      <c r="J35" s="50">
        <v>8763</v>
      </c>
      <c r="K35" s="50">
        <v>5529</v>
      </c>
      <c r="L35" s="50">
        <v>5708</v>
      </c>
      <c r="M35" s="50">
        <v>7963</v>
      </c>
      <c r="N35" s="54">
        <f>SUM(B35:M35)</f>
        <v>74038</v>
      </c>
      <c r="O35" s="6"/>
      <c r="P35" s="27"/>
      <c r="Q35" s="23"/>
      <c r="R35" s="23"/>
      <c r="S35" s="23"/>
    </row>
    <row r="36" ht="50.1" customHeight="1" spans="1:19">
      <c r="A36" s="20" t="s">
        <v>17</v>
      </c>
      <c r="B36" s="50">
        <v>17279.55</v>
      </c>
      <c r="C36" s="50">
        <v>26344.44</v>
      </c>
      <c r="D36" s="50">
        <v>1781.64</v>
      </c>
      <c r="E36" s="50">
        <v>26284.11</v>
      </c>
      <c r="F36" s="50">
        <v>24330.63</v>
      </c>
      <c r="G36" s="50">
        <v>23223.15</v>
      </c>
      <c r="H36" s="50">
        <v>24057.24</v>
      </c>
      <c r="I36" s="50">
        <v>37547.49</v>
      </c>
      <c r="J36" s="50">
        <v>37607.49</v>
      </c>
      <c r="K36" s="50">
        <v>23387.67</v>
      </c>
      <c r="L36" s="50">
        <v>24144.84</v>
      </c>
      <c r="M36" s="50">
        <v>33683.49</v>
      </c>
      <c r="N36" s="54">
        <f>SUM(B36:M36)</f>
        <v>299671.74</v>
      </c>
      <c r="O36" s="6"/>
      <c r="P36" s="27" t="e">
        <f>#REF!/#REF!</f>
        <v>#REF!</v>
      </c>
      <c r="Q36" s="23"/>
      <c r="R36" s="23"/>
      <c r="S36" s="23"/>
    </row>
    <row r="38" ht="63.6" customHeight="1" spans="1:15">
      <c r="A38" s="16" t="s">
        <v>25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ht="48.9" spans="1:15">
      <c r="A39" s="48"/>
      <c r="B39" s="49" t="s">
        <v>1</v>
      </c>
      <c r="C39" s="49" t="s">
        <v>2</v>
      </c>
      <c r="D39" s="49" t="s">
        <v>3</v>
      </c>
      <c r="E39" s="49" t="s">
        <v>4</v>
      </c>
      <c r="F39" s="49" t="s">
        <v>5</v>
      </c>
      <c r="G39" s="49" t="s">
        <v>6</v>
      </c>
      <c r="H39" s="49" t="s">
        <v>7</v>
      </c>
      <c r="I39" s="49" t="s">
        <v>8</v>
      </c>
      <c r="J39" s="49" t="s">
        <v>9</v>
      </c>
      <c r="K39" s="49" t="s">
        <v>10</v>
      </c>
      <c r="L39" s="49" t="s">
        <v>11</v>
      </c>
      <c r="M39" s="49" t="s">
        <v>12</v>
      </c>
      <c r="N39" s="49" t="s">
        <v>13</v>
      </c>
      <c r="O39" s="49" t="s">
        <v>14</v>
      </c>
    </row>
    <row r="40" ht="49.95" customHeight="1" spans="1:15">
      <c r="A40" s="20" t="s">
        <v>15</v>
      </c>
      <c r="B40" s="50">
        <v>4.23</v>
      </c>
      <c r="C40" s="50">
        <v>4.23</v>
      </c>
      <c r="D40" s="50">
        <v>4.23</v>
      </c>
      <c r="E40" s="50">
        <v>4.23</v>
      </c>
      <c r="F40" s="50">
        <v>4.23</v>
      </c>
      <c r="G40" s="50">
        <v>4.23</v>
      </c>
      <c r="H40" s="50">
        <v>4.23</v>
      </c>
      <c r="I40" s="50">
        <v>4.23</v>
      </c>
      <c r="J40" s="50">
        <v>4.23</v>
      </c>
      <c r="K40" s="50">
        <v>4.23</v>
      </c>
      <c r="L40" s="50">
        <v>4.23</v>
      </c>
      <c r="M40" s="50">
        <v>4.23</v>
      </c>
      <c r="N40" s="5"/>
      <c r="O40" s="6"/>
    </row>
    <row r="41" ht="49.95" customHeight="1" spans="1:16">
      <c r="A41" s="20" t="s">
        <v>16</v>
      </c>
      <c r="B41" s="50">
        <v>2842</v>
      </c>
      <c r="C41" s="50">
        <v>4896</v>
      </c>
      <c r="D41" s="50">
        <v>4545</v>
      </c>
      <c r="E41" s="50">
        <v>6518</v>
      </c>
      <c r="F41" s="50">
        <v>7071</v>
      </c>
      <c r="G41" s="50">
        <v>7179</v>
      </c>
      <c r="H41" s="50">
        <v>11238</v>
      </c>
      <c r="I41" s="50">
        <v>13947</v>
      </c>
      <c r="J41" s="50">
        <v>15360</v>
      </c>
      <c r="K41" s="50">
        <v>12000</v>
      </c>
      <c r="L41" s="50">
        <v>6931</v>
      </c>
      <c r="M41" s="50">
        <v>7194</v>
      </c>
      <c r="N41" s="54">
        <f>SUM(B41:M41)</f>
        <v>99721</v>
      </c>
      <c r="O41" s="6"/>
      <c r="P41" s="42"/>
    </row>
    <row r="42" ht="49.95" customHeight="1" spans="1:15">
      <c r="A42" s="20" t="s">
        <v>17</v>
      </c>
      <c r="B42" s="50">
        <v>12681.66</v>
      </c>
      <c r="C42" s="50">
        <v>21490.08</v>
      </c>
      <c r="D42" s="50">
        <v>20125.35</v>
      </c>
      <c r="E42" s="50">
        <v>27571.14</v>
      </c>
      <c r="F42" s="50">
        <v>29970.33</v>
      </c>
      <c r="G42" s="50">
        <v>30427.17</v>
      </c>
      <c r="H42" s="50">
        <v>47596.74</v>
      </c>
      <c r="I42" s="50">
        <v>59055.81</v>
      </c>
      <c r="J42" s="50">
        <v>65092.8</v>
      </c>
      <c r="K42" s="50">
        <v>50760</v>
      </c>
      <c r="L42" s="50">
        <v>29318.13</v>
      </c>
      <c r="M42" s="50">
        <v>30430.62</v>
      </c>
      <c r="N42" s="55">
        <f>SUM(B42:M42)</f>
        <v>424519.83</v>
      </c>
      <c r="O42" s="6"/>
    </row>
    <row r="44" ht="64" customHeight="1" spans="1:15">
      <c r="A44" s="16" t="s">
        <v>26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ht="49.65" spans="1:15">
      <c r="A45" s="48"/>
      <c r="B45" s="49" t="s">
        <v>1</v>
      </c>
      <c r="C45" s="49" t="s">
        <v>2</v>
      </c>
      <c r="D45" s="49" t="s">
        <v>3</v>
      </c>
      <c r="E45" s="49" t="s">
        <v>4</v>
      </c>
      <c r="F45" s="49" t="s">
        <v>5</v>
      </c>
      <c r="G45" s="49" t="s">
        <v>6</v>
      </c>
      <c r="H45" s="49" t="s">
        <v>7</v>
      </c>
      <c r="I45" s="49" t="s">
        <v>8</v>
      </c>
      <c r="J45" s="49" t="s">
        <v>9</v>
      </c>
      <c r="K45" s="49" t="s">
        <v>10</v>
      </c>
      <c r="L45" s="49" t="s">
        <v>11</v>
      </c>
      <c r="M45" s="49" t="s">
        <v>12</v>
      </c>
      <c r="N45" s="49" t="s">
        <v>13</v>
      </c>
      <c r="O45" s="49" t="s">
        <v>14</v>
      </c>
    </row>
    <row r="46" ht="50" customHeight="1" spans="1:18">
      <c r="A46" s="20" t="s">
        <v>27</v>
      </c>
      <c r="B46" s="50">
        <v>4.23</v>
      </c>
      <c r="C46" s="50">
        <v>4.23</v>
      </c>
      <c r="D46" s="50">
        <v>4.23</v>
      </c>
      <c r="E46" s="50">
        <v>4.23</v>
      </c>
      <c r="F46" s="50">
        <v>4.23</v>
      </c>
      <c r="G46" s="50">
        <v>4.23</v>
      </c>
      <c r="H46" s="50">
        <v>4.23</v>
      </c>
      <c r="I46" s="50">
        <v>4.23</v>
      </c>
      <c r="J46" s="50">
        <v>4.23</v>
      </c>
      <c r="K46" s="50">
        <v>4.23</v>
      </c>
      <c r="L46" s="50">
        <v>4.23</v>
      </c>
      <c r="M46" s="50">
        <v>4.23</v>
      </c>
      <c r="N46" s="5"/>
      <c r="O46" s="6"/>
      <c r="Q46" s="56">
        <v>2200000</v>
      </c>
      <c r="R46" s="57" t="s">
        <v>28</v>
      </c>
    </row>
    <row r="47" ht="50" customHeight="1" spans="1:18">
      <c r="A47" s="20" t="s">
        <v>16</v>
      </c>
      <c r="B47" s="50">
        <v>5977</v>
      </c>
      <c r="C47" s="50">
        <v>5396</v>
      </c>
      <c r="D47" s="50">
        <v>5670</v>
      </c>
      <c r="E47" s="50">
        <v>9631</v>
      </c>
      <c r="F47" s="50">
        <v>11413</v>
      </c>
      <c r="G47" s="50">
        <v>10165</v>
      </c>
      <c r="H47" s="50">
        <v>12900</v>
      </c>
      <c r="I47" s="50">
        <v>13709</v>
      </c>
      <c r="J47" s="50"/>
      <c r="K47" s="50"/>
      <c r="L47" s="50"/>
      <c r="M47" s="50"/>
      <c r="N47" s="54">
        <f>SUM(B47:M47)</f>
        <v>74861</v>
      </c>
      <c r="O47" s="6"/>
      <c r="Q47" s="58">
        <v>1800000</v>
      </c>
      <c r="R47" s="59" t="s">
        <v>29</v>
      </c>
    </row>
    <row r="48" ht="50" customHeight="1" spans="1:18">
      <c r="A48" s="20" t="s">
        <v>17</v>
      </c>
      <c r="B48" s="50">
        <f>B47*B46</f>
        <v>25282.71</v>
      </c>
      <c r="C48" s="50">
        <v>22825.08</v>
      </c>
      <c r="D48" s="50">
        <v>23984.1</v>
      </c>
      <c r="E48" s="50">
        <v>40739.13</v>
      </c>
      <c r="F48" s="50">
        <v>48276.99</v>
      </c>
      <c r="G48" s="50">
        <v>42997.95</v>
      </c>
      <c r="H48" s="50">
        <v>54567</v>
      </c>
      <c r="I48" s="50">
        <v>58589.07</v>
      </c>
      <c r="J48" s="50"/>
      <c r="K48" s="50"/>
      <c r="L48" s="50"/>
      <c r="M48" s="50"/>
      <c r="N48" s="55">
        <f>SUM(B48:M48)</f>
        <v>317262.03</v>
      </c>
      <c r="O48" s="6" t="s">
        <v>30</v>
      </c>
      <c r="Q48" s="58">
        <v>2200000</v>
      </c>
      <c r="R48" s="59" t="s">
        <v>31</v>
      </c>
    </row>
    <row r="49" ht="13.65" spans="1:17">
      <c r="A49" s="51" t="s">
        <v>32</v>
      </c>
      <c r="B49" s="52" t="s">
        <v>33</v>
      </c>
      <c r="C49" s="52" t="s">
        <v>34</v>
      </c>
      <c r="D49" s="52"/>
      <c r="E49" s="52"/>
      <c r="F49" s="52"/>
      <c r="G49" s="52"/>
      <c r="H49" s="52" t="s">
        <v>35</v>
      </c>
      <c r="I49" s="52" t="s">
        <v>36</v>
      </c>
      <c r="J49" s="52"/>
      <c r="K49" s="52"/>
      <c r="L49" s="52"/>
      <c r="M49" s="52"/>
      <c r="Q49" s="58">
        <v>2800000</v>
      </c>
    </row>
    <row r="50" spans="3:9">
      <c r="C50" t="s">
        <v>37</v>
      </c>
      <c r="H50" t="s">
        <v>38</v>
      </c>
      <c r="I50" t="s">
        <v>39</v>
      </c>
    </row>
  </sheetData>
  <mergeCells count="11">
    <mergeCell ref="A1:O1"/>
    <mergeCell ref="A6:O6"/>
    <mergeCell ref="A13:O13"/>
    <mergeCell ref="A19:O19"/>
    <mergeCell ref="A25:O25"/>
    <mergeCell ref="A32:O32"/>
    <mergeCell ref="A38:O38"/>
    <mergeCell ref="A44:O44"/>
    <mergeCell ref="O27:O29"/>
    <mergeCell ref="P21:P23"/>
    <mergeCell ref="G30:I31"/>
  </mergeCells>
  <pageMargins left="0.699305555555556" right="0.699305555555556" top="0.75" bottom="0.75" header="0.3" footer="0.3"/>
  <pageSetup paperSize="9" scale="25" orientation="landscape"/>
  <headerFooter/>
  <rowBreaks count="3" manualBreakCount="3">
    <brk id="11" max="14" man="1"/>
    <brk id="31" max="16383" man="1"/>
  </rowBreaks>
  <colBreaks count="1" manualBreakCount="1">
    <brk id="1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5:S23"/>
  <sheetViews>
    <sheetView workbookViewId="0">
      <selection activeCell="E10" sqref="E10"/>
    </sheetView>
  </sheetViews>
  <sheetFormatPr defaultColWidth="9" defaultRowHeight="12.9"/>
  <cols>
    <col min="5" max="5" width="3.44036697247706" customWidth="1"/>
    <col min="6" max="6" width="18" customWidth="1"/>
    <col min="11" max="13" width="9.55963302752294" customWidth="1"/>
  </cols>
  <sheetData>
    <row r="5" spans="9:14">
      <c r="I5" s="42"/>
      <c r="J5" s="42"/>
      <c r="K5" s="42"/>
      <c r="L5" s="42"/>
      <c r="M5" s="42"/>
      <c r="N5" s="42"/>
    </row>
    <row r="6" spans="8:8">
      <c r="H6" s="42"/>
    </row>
    <row r="7" spans="8:8">
      <c r="H7" s="42"/>
    </row>
    <row r="17" spans="19:19">
      <c r="S17" s="42"/>
    </row>
    <row r="18" spans="6:19">
      <c r="F18" s="4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5"/>
    </row>
    <row r="19" spans="6:19">
      <c r="F19" s="42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5"/>
    </row>
    <row r="20" spans="6:19">
      <c r="F20" s="4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5"/>
    </row>
    <row r="21" spans="6:18">
      <c r="F21" s="42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6:18">
      <c r="F22" s="42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6:18">
      <c r="F23" s="4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I6" sqref="I6"/>
    </sheetView>
  </sheetViews>
  <sheetFormatPr defaultColWidth="9" defaultRowHeight="12.9"/>
  <cols>
    <col min="1" max="1" width="17" customWidth="1"/>
    <col min="2" max="2" width="14.3302752293578" customWidth="1"/>
    <col min="3" max="3" width="15.8899082568807"/>
    <col min="4" max="4" width="16.3302752293578" customWidth="1"/>
    <col min="5" max="6" width="15.8899082568807"/>
    <col min="7" max="7" width="13.6697247706422"/>
    <col min="8" max="8" width="16.1100917431193" customWidth="1"/>
    <col min="9" max="9" width="13.6697247706422"/>
    <col min="10" max="10" width="15.8899082568807"/>
    <col min="11" max="12" width="13.6697247706422"/>
    <col min="13" max="13" width="15.8899082568807"/>
  </cols>
  <sheetData>
    <row r="1" ht="45" customHeight="1" spans="1:13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</row>
    <row r="2" ht="30" customHeight="1" spans="1:13">
      <c r="A2" s="3" t="s">
        <v>41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3" t="s">
        <v>12</v>
      </c>
    </row>
    <row r="3" ht="30" customHeight="1" spans="1:13">
      <c r="A3" s="3" t="s">
        <v>42</v>
      </c>
      <c r="B3" s="5">
        <v>906877.54</v>
      </c>
      <c r="C3" s="5">
        <v>574793.44</v>
      </c>
      <c r="D3" s="5">
        <v>903279.44</v>
      </c>
      <c r="E3" s="5">
        <v>659636.61</v>
      </c>
      <c r="F3" s="5">
        <v>576520.46</v>
      </c>
      <c r="G3" s="5">
        <v>745287.96</v>
      </c>
      <c r="H3" s="5">
        <v>760034.27</v>
      </c>
      <c r="I3" s="5">
        <v>928608.2</v>
      </c>
      <c r="J3" s="5">
        <v>1011942.86</v>
      </c>
      <c r="K3" s="5">
        <v>921055.99</v>
      </c>
      <c r="L3" s="5">
        <v>943798.36</v>
      </c>
      <c r="M3" s="41">
        <v>1190825.82</v>
      </c>
    </row>
    <row r="4" ht="30" customHeight="1" spans="1:13">
      <c r="A4" s="3" t="s">
        <v>43</v>
      </c>
      <c r="B4" s="6">
        <v>105867</v>
      </c>
      <c r="C4" s="6">
        <v>53266</v>
      </c>
      <c r="D4" s="6">
        <v>81513</v>
      </c>
      <c r="E4" s="6">
        <v>55029</v>
      </c>
      <c r="F4" s="6">
        <v>83272</v>
      </c>
      <c r="G4" s="4">
        <v>87919</v>
      </c>
      <c r="H4" s="4">
        <v>88435</v>
      </c>
      <c r="I4" s="4">
        <v>106754</v>
      </c>
      <c r="J4" s="4">
        <v>121109</v>
      </c>
      <c r="K4" s="4">
        <v>121018</v>
      </c>
      <c r="L4" s="4">
        <v>140885</v>
      </c>
      <c r="M4" s="13">
        <v>198619</v>
      </c>
    </row>
    <row r="5" ht="30" customHeight="1" spans="1:13">
      <c r="A5" s="3" t="s">
        <v>44</v>
      </c>
      <c r="B5" s="5">
        <v>1375129.06</v>
      </c>
      <c r="C5" s="5">
        <v>1171263.66</v>
      </c>
      <c r="D5" s="5">
        <v>969815.07</v>
      </c>
      <c r="E5" s="5">
        <v>1186951.33</v>
      </c>
      <c r="F5" s="5">
        <v>1057928.19</v>
      </c>
      <c r="G5" s="7">
        <v>963299.06</v>
      </c>
      <c r="H5" s="7">
        <v>1027251.69</v>
      </c>
      <c r="I5" s="4">
        <v>1180096.98</v>
      </c>
      <c r="J5" s="4"/>
      <c r="K5" s="4"/>
      <c r="L5" s="4"/>
      <c r="M5" s="13"/>
    </row>
    <row r="6" ht="30" customHeight="1" spans="1:13">
      <c r="A6" s="8" t="s">
        <v>45</v>
      </c>
      <c r="B6" s="9">
        <v>202959</v>
      </c>
      <c r="C6" s="9">
        <v>112764</v>
      </c>
      <c r="D6" s="9">
        <v>192150</v>
      </c>
      <c r="E6" s="9">
        <v>109481</v>
      </c>
      <c r="F6" s="9">
        <v>148340</v>
      </c>
      <c r="G6" s="10">
        <v>90810</v>
      </c>
      <c r="H6" s="10"/>
      <c r="I6" s="10"/>
      <c r="J6" s="10"/>
      <c r="K6" s="10"/>
      <c r="L6" s="10"/>
      <c r="M6" s="15"/>
    </row>
    <row r="8" spans="1:13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>
      <c r="A9" s="38"/>
      <c r="B9" s="3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>
      <c r="A10" s="38"/>
      <c r="B10" s="23"/>
      <c r="C10" s="23"/>
      <c r="D10" s="23"/>
      <c r="E10" s="23"/>
      <c r="F10" s="23"/>
      <c r="G10" s="38"/>
      <c r="H10" s="38"/>
      <c r="I10" s="38"/>
      <c r="J10" s="38"/>
      <c r="K10" s="38"/>
      <c r="L10" s="38"/>
      <c r="M10" s="38"/>
    </row>
    <row r="11" spans="1:13">
      <c r="A11" s="38"/>
      <c r="B11" s="39"/>
      <c r="C11" s="39"/>
      <c r="D11" s="39"/>
      <c r="E11" s="39"/>
      <c r="F11" s="39"/>
      <c r="G11" s="40"/>
      <c r="H11" s="38"/>
      <c r="I11" s="38"/>
      <c r="J11" s="38"/>
      <c r="K11" s="38"/>
      <c r="L11" s="38"/>
      <c r="M11" s="38"/>
    </row>
    <row r="12" spans="1:13">
      <c r="A12" s="38"/>
      <c r="B12" s="23"/>
      <c r="C12" s="23"/>
      <c r="D12" s="23"/>
      <c r="E12" s="23"/>
      <c r="F12" s="23"/>
      <c r="G12" s="38"/>
      <c r="H12" s="38"/>
      <c r="I12" s="38"/>
      <c r="J12" s="38"/>
      <c r="K12" s="38"/>
      <c r="L12" s="38"/>
      <c r="M12" s="38"/>
    </row>
    <row r="22" ht="24" customHeight="1" spans="1:1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ht="21" customHeight="1" spans="1:13">
      <c r="A23" s="38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ht="20.1" customHeight="1" spans="1:13">
      <c r="A24" s="38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ht="23.1" customHeight="1" spans="1:13">
      <c r="A25" s="38"/>
      <c r="B25" s="2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ht="23.1" customHeight="1" spans="1:13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ht="23.1" customHeight="1" spans="1:13">
      <c r="A27" s="38"/>
      <c r="B27" s="23"/>
      <c r="C27" s="23"/>
      <c r="D27" s="23"/>
      <c r="E27" s="23"/>
      <c r="F27" s="23"/>
      <c r="G27" s="38"/>
      <c r="H27" s="38"/>
      <c r="I27" s="38"/>
      <c r="J27" s="38"/>
      <c r="K27" s="38"/>
      <c r="L27" s="38"/>
      <c r="M27" s="38"/>
    </row>
    <row r="28" ht="23.1" customHeight="1" spans="1:13">
      <c r="A28" s="38"/>
      <c r="B28" s="23"/>
      <c r="C28" s="23"/>
      <c r="D28" s="23"/>
      <c r="E28" s="23"/>
      <c r="F28" s="23"/>
      <c r="G28" s="38"/>
      <c r="H28" s="38"/>
      <c r="I28" s="38"/>
      <c r="J28" s="38"/>
      <c r="K28" s="38"/>
      <c r="L28" s="38"/>
      <c r="M28" s="38"/>
    </row>
    <row r="29" ht="23.1" customHeight="1" spans="1:13">
      <c r="A29" s="38"/>
      <c r="B29" s="23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ht="23.1" customHeight="1" spans="1:13">
      <c r="A30" s="38"/>
      <c r="B30" s="39"/>
      <c r="C30" s="23"/>
      <c r="D30" s="23"/>
      <c r="E30" s="23"/>
      <c r="F30" s="23"/>
      <c r="G30" s="38"/>
      <c r="H30" s="38"/>
      <c r="I30" s="38"/>
      <c r="J30" s="38"/>
      <c r="K30" s="38"/>
      <c r="L30" s="38"/>
      <c r="M30" s="38"/>
    </row>
    <row r="31" spans="1:1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</sheetData>
  <mergeCells count="2">
    <mergeCell ref="A1:M1"/>
    <mergeCell ref="A31:M3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0"/>
  <sheetViews>
    <sheetView topLeftCell="A4" workbookViewId="0">
      <selection activeCell="C12" sqref="C12"/>
    </sheetView>
  </sheetViews>
  <sheetFormatPr defaultColWidth="9" defaultRowHeight="12.9"/>
  <cols>
    <col min="1" max="1" width="17.2201834862385" customWidth="1"/>
    <col min="2" max="9" width="12.6697247706422" customWidth="1"/>
    <col min="10" max="10" width="14.8899082568807" customWidth="1"/>
    <col min="11" max="12" width="12.6697247706422" customWidth="1"/>
    <col min="13" max="13" width="15.1100917431193" customWidth="1"/>
    <col min="14" max="14" width="16.6697247706422" customWidth="1"/>
    <col min="15" max="15" width="16.2201834862385" customWidth="1"/>
    <col min="16" max="16" width="16.8899082568807" customWidth="1"/>
  </cols>
  <sheetData>
    <row r="1" ht="71.1" customHeight="1" spans="1:19">
      <c r="A1" s="16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3"/>
      <c r="Q1" s="23"/>
      <c r="R1" s="23"/>
      <c r="S1" s="23"/>
    </row>
    <row r="2" ht="51" customHeight="1" spans="1:19">
      <c r="A2" s="18"/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27"/>
      <c r="Q2" s="27"/>
      <c r="R2" s="27"/>
      <c r="S2" s="27"/>
    </row>
    <row r="3" ht="51" customHeight="1" spans="1:19">
      <c r="A3" s="20" t="s">
        <v>15</v>
      </c>
      <c r="B3" s="6">
        <v>4.23</v>
      </c>
      <c r="C3" s="6">
        <v>4.23</v>
      </c>
      <c r="D3" s="6">
        <v>4.23</v>
      </c>
      <c r="E3" s="6">
        <v>4.23</v>
      </c>
      <c r="F3" s="6">
        <v>4.23</v>
      </c>
      <c r="G3" s="6">
        <v>4.23</v>
      </c>
      <c r="H3" s="6">
        <v>4.23</v>
      </c>
      <c r="I3" s="6">
        <v>4.23</v>
      </c>
      <c r="J3" s="6">
        <v>4.23</v>
      </c>
      <c r="K3" s="6">
        <v>4.23</v>
      </c>
      <c r="L3" s="6">
        <v>4.23</v>
      </c>
      <c r="M3" s="6">
        <v>4.23</v>
      </c>
      <c r="N3" s="19"/>
      <c r="O3" s="28"/>
      <c r="P3" s="27"/>
      <c r="Q3" s="27"/>
      <c r="R3" s="27"/>
      <c r="S3" s="27"/>
    </row>
    <row r="4" ht="51" customHeight="1" spans="1:19">
      <c r="A4" s="20" t="s">
        <v>16</v>
      </c>
      <c r="B4" s="6">
        <v>2537</v>
      </c>
      <c r="C4" s="6">
        <v>2305</v>
      </c>
      <c r="D4" s="6">
        <v>2582</v>
      </c>
      <c r="E4" s="6">
        <v>4435</v>
      </c>
      <c r="F4" s="6">
        <v>8636</v>
      </c>
      <c r="G4" s="6">
        <v>3383</v>
      </c>
      <c r="H4" s="6">
        <v>2810</v>
      </c>
      <c r="I4" s="6">
        <v>4230</v>
      </c>
      <c r="J4" s="6">
        <v>2508</v>
      </c>
      <c r="K4" s="6">
        <v>2302</v>
      </c>
      <c r="L4" s="6">
        <v>2815</v>
      </c>
      <c r="M4" s="6">
        <v>3217</v>
      </c>
      <c r="N4" s="6">
        <f t="shared" ref="N4:N6" si="0">SUM(B4:M4)</f>
        <v>41760</v>
      </c>
      <c r="O4" s="29"/>
      <c r="P4" s="30" t="s">
        <v>47</v>
      </c>
      <c r="Q4" s="27"/>
      <c r="R4" s="27"/>
      <c r="S4" s="27"/>
    </row>
    <row r="5" ht="50.1" customHeight="1" spans="1:19">
      <c r="A5" s="21" t="s">
        <v>17</v>
      </c>
      <c r="B5" s="5">
        <f>B3*B4</f>
        <v>10731.51</v>
      </c>
      <c r="C5" s="5">
        <f t="shared" ref="C5:M5" si="1">C3*C4</f>
        <v>9750.15</v>
      </c>
      <c r="D5" s="5">
        <f t="shared" si="1"/>
        <v>10921.86</v>
      </c>
      <c r="E5" s="5">
        <f t="shared" si="1"/>
        <v>18760.05</v>
      </c>
      <c r="F5" s="5">
        <f t="shared" si="1"/>
        <v>36530.28</v>
      </c>
      <c r="G5" s="5">
        <f t="shared" si="1"/>
        <v>14310.09</v>
      </c>
      <c r="H5" s="5">
        <f t="shared" si="1"/>
        <v>11886.3</v>
      </c>
      <c r="I5" s="5">
        <f t="shared" si="1"/>
        <v>17892.9</v>
      </c>
      <c r="J5" s="5">
        <f t="shared" si="1"/>
        <v>10608.84</v>
      </c>
      <c r="K5" s="5">
        <f t="shared" si="1"/>
        <v>9737.46</v>
      </c>
      <c r="L5" s="5">
        <f t="shared" si="1"/>
        <v>11907.45</v>
      </c>
      <c r="M5" s="5">
        <f t="shared" si="1"/>
        <v>13607.91</v>
      </c>
      <c r="N5" s="31">
        <f t="shared" si="0"/>
        <v>176644.8</v>
      </c>
      <c r="O5" s="29"/>
      <c r="P5" s="23"/>
      <c r="Q5" s="23"/>
      <c r="R5" s="23"/>
      <c r="S5" s="23"/>
    </row>
    <row r="6" ht="50.1" customHeight="1" spans="1:19">
      <c r="A6" s="20" t="s">
        <v>48</v>
      </c>
      <c r="B6" s="6">
        <v>780312</v>
      </c>
      <c r="C6" s="6">
        <v>436680</v>
      </c>
      <c r="D6" s="6">
        <v>635352</v>
      </c>
      <c r="E6" s="6">
        <v>513432</v>
      </c>
      <c r="F6" s="6">
        <v>627528</v>
      </c>
      <c r="G6" s="6">
        <v>683860</v>
      </c>
      <c r="H6" s="6">
        <v>839449</v>
      </c>
      <c r="I6" s="6">
        <v>833628</v>
      </c>
      <c r="J6" s="6">
        <v>945103</v>
      </c>
      <c r="K6" s="6">
        <v>991411</v>
      </c>
      <c r="L6" s="6">
        <v>1017716</v>
      </c>
      <c r="M6" s="6">
        <v>1136203</v>
      </c>
      <c r="N6" s="6">
        <f t="shared" si="0"/>
        <v>9440674</v>
      </c>
      <c r="O6" s="32" t="s">
        <v>49</v>
      </c>
      <c r="P6" s="23"/>
      <c r="Q6" s="23"/>
      <c r="R6" s="23"/>
      <c r="S6" s="23"/>
    </row>
    <row r="7" ht="50.1" customHeight="1" spans="1:19">
      <c r="A7" s="19" t="s">
        <v>50</v>
      </c>
      <c r="B7" s="6">
        <v>0.73803963</v>
      </c>
      <c r="C7" s="6">
        <v>0.7194793566</v>
      </c>
      <c r="D7" s="6">
        <v>0.7234979137</v>
      </c>
      <c r="E7" s="6">
        <v>0.6547955386</v>
      </c>
      <c r="F7" s="6">
        <v>0.6614247021</v>
      </c>
      <c r="G7" s="6">
        <v>0.5797820469</v>
      </c>
      <c r="H7" s="6">
        <v>0.5815819318</v>
      </c>
      <c r="I7" s="6">
        <v>0.551879468</v>
      </c>
      <c r="J7" s="6">
        <v>0.5517242301</v>
      </c>
      <c r="K7" s="6">
        <v>0.5601865673</v>
      </c>
      <c r="L7" s="6">
        <v>0.513095281</v>
      </c>
      <c r="M7" s="6">
        <v>0.5226085633</v>
      </c>
      <c r="N7" s="6"/>
      <c r="O7" s="32"/>
      <c r="P7" s="23" t="s">
        <v>51</v>
      </c>
      <c r="Q7" s="23" t="s">
        <v>52</v>
      </c>
      <c r="R7" s="23" t="s">
        <v>53</v>
      </c>
      <c r="S7" s="23"/>
    </row>
    <row r="8" ht="50.1" customHeight="1" spans="1:19">
      <c r="A8" s="21" t="s">
        <v>54</v>
      </c>
      <c r="B8" s="5">
        <f>B6*B7</f>
        <v>575901.17976456</v>
      </c>
      <c r="C8" s="5">
        <f t="shared" ref="C8:M8" si="2">C6*C7</f>
        <v>314182.245440088</v>
      </c>
      <c r="D8" s="5">
        <f t="shared" si="2"/>
        <v>459675.846465122</v>
      </c>
      <c r="E8" s="5">
        <f t="shared" si="2"/>
        <v>336192.982974475</v>
      </c>
      <c r="F8" s="5">
        <f t="shared" si="2"/>
        <v>415062.520459409</v>
      </c>
      <c r="G8" s="5">
        <f t="shared" si="2"/>
        <v>396489.750593034</v>
      </c>
      <c r="H8" s="5">
        <f t="shared" si="2"/>
        <v>488208.371067578</v>
      </c>
      <c r="I8" s="5">
        <f t="shared" si="2"/>
        <v>460062.177149904</v>
      </c>
      <c r="J8" s="5">
        <f t="shared" si="2"/>
        <v>521436.2250402</v>
      </c>
      <c r="K8" s="5">
        <f t="shared" si="2"/>
        <v>555375.12487346</v>
      </c>
      <c r="L8" s="5">
        <f t="shared" si="2"/>
        <v>522185.276998196</v>
      </c>
      <c r="M8" s="5">
        <f t="shared" si="2"/>
        <v>593789.41744715</v>
      </c>
      <c r="N8" s="31">
        <f t="shared" ref="N8:N12" si="3">SUM(B8:M8)</f>
        <v>5638561.11827318</v>
      </c>
      <c r="O8" s="33"/>
      <c r="P8" s="23"/>
      <c r="Q8" s="23"/>
      <c r="R8" s="23"/>
      <c r="S8" s="23"/>
    </row>
    <row r="9" ht="50.1" customHeight="1" spans="1:19">
      <c r="A9" s="20" t="s">
        <v>55</v>
      </c>
      <c r="B9" s="6">
        <v>2.25</v>
      </c>
      <c r="C9" s="6">
        <v>2.25</v>
      </c>
      <c r="D9" s="6">
        <v>2.25</v>
      </c>
      <c r="E9" s="6">
        <v>2.25</v>
      </c>
      <c r="F9" s="6">
        <v>2.25</v>
      </c>
      <c r="G9" s="6">
        <v>2.25</v>
      </c>
      <c r="H9" s="6">
        <v>2.25</v>
      </c>
      <c r="I9" s="6">
        <v>2.25</v>
      </c>
      <c r="J9" s="6">
        <v>2.25</v>
      </c>
      <c r="K9" s="6">
        <v>2.25</v>
      </c>
      <c r="L9" s="6">
        <v>2.62</v>
      </c>
      <c r="M9" s="6">
        <v>2.62</v>
      </c>
      <c r="N9" s="6"/>
      <c r="O9" s="34"/>
      <c r="P9" s="23"/>
      <c r="Q9" s="23" t="s">
        <v>56</v>
      </c>
      <c r="R9" s="23"/>
      <c r="S9" s="23"/>
    </row>
    <row r="10" ht="50.1" customHeight="1" spans="1:19">
      <c r="A10" s="20" t="s">
        <v>57</v>
      </c>
      <c r="B10" s="6">
        <v>88291</v>
      </c>
      <c r="C10" s="6">
        <v>98979</v>
      </c>
      <c r="D10" s="6">
        <v>73347</v>
      </c>
      <c r="E10" s="6">
        <v>50731</v>
      </c>
      <c r="F10" s="6">
        <v>57567</v>
      </c>
      <c r="G10" s="6">
        <v>79575</v>
      </c>
      <c r="H10" s="6">
        <v>74191</v>
      </c>
      <c r="I10" s="6">
        <v>86005</v>
      </c>
      <c r="J10" s="6">
        <v>88324</v>
      </c>
      <c r="K10" s="6">
        <v>95517</v>
      </c>
      <c r="L10" s="6">
        <v>120530</v>
      </c>
      <c r="M10" s="6">
        <v>138568</v>
      </c>
      <c r="N10" s="6">
        <f t="shared" si="3"/>
        <v>1051625</v>
      </c>
      <c r="O10" s="35"/>
      <c r="P10" s="23"/>
      <c r="Q10" s="23"/>
      <c r="R10" s="23"/>
      <c r="S10" s="23"/>
    </row>
    <row r="11" ht="50.1" customHeight="1" spans="1:19">
      <c r="A11" s="21" t="s">
        <v>58</v>
      </c>
      <c r="B11" s="5">
        <f>B9*B10</f>
        <v>198654.75</v>
      </c>
      <c r="C11" s="5">
        <f t="shared" ref="C11:M11" si="4">C9*C10</f>
        <v>222702.75</v>
      </c>
      <c r="D11" s="5">
        <f t="shared" si="4"/>
        <v>165030.75</v>
      </c>
      <c r="E11" s="5">
        <f t="shared" si="4"/>
        <v>114144.75</v>
      </c>
      <c r="F11" s="5">
        <f t="shared" si="4"/>
        <v>129525.75</v>
      </c>
      <c r="G11" s="5">
        <f t="shared" si="4"/>
        <v>179043.75</v>
      </c>
      <c r="H11" s="5">
        <f t="shared" si="4"/>
        <v>166929.75</v>
      </c>
      <c r="I11" s="5">
        <f t="shared" si="4"/>
        <v>193511.25</v>
      </c>
      <c r="J11" s="5">
        <f t="shared" si="4"/>
        <v>198729</v>
      </c>
      <c r="K11" s="5">
        <f t="shared" si="4"/>
        <v>214913.25</v>
      </c>
      <c r="L11" s="5">
        <f t="shared" si="4"/>
        <v>315788.6</v>
      </c>
      <c r="M11" s="5">
        <f t="shared" si="4"/>
        <v>363048.16</v>
      </c>
      <c r="N11" s="31">
        <f t="shared" si="3"/>
        <v>2462022.51</v>
      </c>
      <c r="O11" s="36"/>
      <c r="P11" s="37" t="s">
        <v>59</v>
      </c>
      <c r="Q11" s="23" t="s">
        <v>60</v>
      </c>
      <c r="R11" s="23"/>
      <c r="S11" s="23"/>
    </row>
    <row r="12" ht="50.1" customHeight="1" spans="1:19">
      <c r="A12" s="21" t="s">
        <v>61</v>
      </c>
      <c r="B12" s="5">
        <f>SUM(B5,B8,B11)</f>
        <v>785287.43976456</v>
      </c>
      <c r="C12" s="5">
        <f t="shared" ref="C12:M12" si="5">SUM(C5,C8,C11)</f>
        <v>546635.145440088</v>
      </c>
      <c r="D12" s="5">
        <f t="shared" si="5"/>
        <v>635628.456465122</v>
      </c>
      <c r="E12" s="5">
        <f t="shared" si="5"/>
        <v>469097.782974475</v>
      </c>
      <c r="F12" s="5">
        <f t="shared" si="5"/>
        <v>581118.550459409</v>
      </c>
      <c r="G12" s="5">
        <f t="shared" si="5"/>
        <v>589843.590593034</v>
      </c>
      <c r="H12" s="5">
        <f t="shared" si="5"/>
        <v>667024.421067578</v>
      </c>
      <c r="I12" s="5">
        <f t="shared" si="5"/>
        <v>671466.327149904</v>
      </c>
      <c r="J12" s="5">
        <f t="shared" si="5"/>
        <v>730774.0650402</v>
      </c>
      <c r="K12" s="5">
        <f t="shared" si="5"/>
        <v>780025.83487346</v>
      </c>
      <c r="L12" s="5">
        <f t="shared" si="5"/>
        <v>849881.326998196</v>
      </c>
      <c r="M12" s="5">
        <f t="shared" si="5"/>
        <v>970445.48744715</v>
      </c>
      <c r="N12" s="31">
        <f t="shared" si="3"/>
        <v>8277228.42827318</v>
      </c>
      <c r="O12" s="6"/>
      <c r="P12" s="23"/>
      <c r="Q12" s="23"/>
      <c r="R12" s="23"/>
      <c r="S12" s="23"/>
    </row>
    <row r="13" ht="20.35" spans="1:19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ht="20.35" spans="1:37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AD14">
        <v>0.5</v>
      </c>
      <c r="AE14">
        <v>0.55</v>
      </c>
      <c r="AF14">
        <v>0.6</v>
      </c>
      <c r="AG14">
        <v>0.65</v>
      </c>
      <c r="AH14">
        <v>0.7</v>
      </c>
      <c r="AI14">
        <v>0.75</v>
      </c>
      <c r="AJ14">
        <v>0.8</v>
      </c>
      <c r="AK14">
        <v>0.85</v>
      </c>
    </row>
    <row r="15" ht="20.35" spans="1:19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ht="20.35" spans="1:19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ht="20.35" spans="1:19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ht="20.35" spans="1:19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ht="20.35" spans="1:19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ht="20.35" spans="1:19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ht="20.35" spans="1:19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ht="20.35" spans="1:19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ht="20.35" spans="1:19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ht="20.35" spans="1:19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ht="39.9" customHeight="1" spans="1:19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ht="20.35" spans="1:19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ht="20.35" spans="1:19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ht="20.35" spans="1:19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ht="20.35" spans="1:19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ht="20.35" spans="1:19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ht="20.35" spans="1:19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ht="20.35" spans="1:19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ht="20.35" spans="1:19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ht="45" customHeight="1" spans="1:19">
      <c r="A34" s="22"/>
      <c r="B34" s="23"/>
      <c r="C34" s="24" t="s">
        <v>62</v>
      </c>
      <c r="D34" s="25" t="s">
        <v>63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3"/>
      <c r="Q34" s="23"/>
      <c r="R34" s="23"/>
      <c r="S34" s="23"/>
    </row>
    <row r="35" ht="20.35" spans="1:19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ht="20.35" spans="1:19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ht="20.35" spans="1:19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ht="20.35" spans="1:19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ht="20.35" spans="1:19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ht="20.35" spans="1:19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</sheetData>
  <mergeCells count="3">
    <mergeCell ref="A1:O1"/>
    <mergeCell ref="D34:O34"/>
    <mergeCell ref="O6:O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0"/>
  <sheetViews>
    <sheetView workbookViewId="0">
      <selection activeCell="M4" sqref="M4"/>
    </sheetView>
  </sheetViews>
  <sheetFormatPr defaultColWidth="9" defaultRowHeight="12.9"/>
  <cols>
    <col min="1" max="1" width="17.2201834862385" customWidth="1"/>
    <col min="2" max="2" width="16" customWidth="1"/>
    <col min="3" max="3" width="12.6697247706422" customWidth="1"/>
    <col min="4" max="4" width="15.7798165137615" customWidth="1"/>
    <col min="5" max="8" width="12.6697247706422" customWidth="1"/>
    <col min="9" max="9" width="15.8899082568807" customWidth="1"/>
    <col min="10" max="10" width="14.8899082568807" customWidth="1"/>
    <col min="11" max="11" width="16.8899082568807" customWidth="1"/>
    <col min="12" max="12" width="17.2201834862385" customWidth="1"/>
    <col min="13" max="13" width="15.1100917431193" customWidth="1"/>
    <col min="14" max="14" width="16.6697247706422" customWidth="1"/>
    <col min="15" max="15" width="16.2201834862385" customWidth="1"/>
    <col min="16" max="16" width="16.8899082568807" customWidth="1"/>
  </cols>
  <sheetData>
    <row r="1" ht="71.1" customHeight="1" spans="1:19">
      <c r="A1" s="16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3"/>
      <c r="Q1" s="23"/>
      <c r="R1" s="23"/>
      <c r="S1" s="23"/>
    </row>
    <row r="2" ht="51" customHeight="1" spans="1:19">
      <c r="A2" s="18"/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27"/>
      <c r="Q2" s="27"/>
      <c r="R2" s="27"/>
      <c r="S2" s="27"/>
    </row>
    <row r="3" ht="51" customHeight="1" spans="1:19">
      <c r="A3" s="20" t="s">
        <v>15</v>
      </c>
      <c r="B3" s="6">
        <v>4.23</v>
      </c>
      <c r="C3" s="6">
        <v>4.23</v>
      </c>
      <c r="D3" s="6">
        <v>4.23</v>
      </c>
      <c r="E3" s="6">
        <v>4.23</v>
      </c>
      <c r="F3" s="6">
        <v>4.23</v>
      </c>
      <c r="G3" s="6">
        <v>4.23</v>
      </c>
      <c r="H3" s="6">
        <v>4.23</v>
      </c>
      <c r="I3" s="6">
        <v>4.23</v>
      </c>
      <c r="J3" s="6">
        <v>4.23</v>
      </c>
      <c r="K3" s="6">
        <v>4.23</v>
      </c>
      <c r="L3" s="6">
        <v>4.23</v>
      </c>
      <c r="M3" s="6">
        <v>4.23</v>
      </c>
      <c r="N3" s="19"/>
      <c r="O3" s="28"/>
      <c r="P3" s="27"/>
      <c r="Q3" s="27"/>
      <c r="R3" s="27"/>
      <c r="S3" s="27"/>
    </row>
    <row r="4" ht="51" customHeight="1" spans="1:19">
      <c r="A4" s="20" t="s">
        <v>16</v>
      </c>
      <c r="B4" s="6">
        <v>5130</v>
      </c>
      <c r="C4" s="6">
        <v>3863</v>
      </c>
      <c r="D4" s="6">
        <v>6928</v>
      </c>
      <c r="E4" s="6">
        <v>6610</v>
      </c>
      <c r="F4" s="6">
        <v>4940</v>
      </c>
      <c r="G4" s="6">
        <v>4326</v>
      </c>
      <c r="H4" s="6">
        <v>3845</v>
      </c>
      <c r="I4" s="6">
        <v>3943</v>
      </c>
      <c r="J4" s="6">
        <v>3331</v>
      </c>
      <c r="K4" s="6">
        <v>3617</v>
      </c>
      <c r="L4" s="6">
        <v>3740</v>
      </c>
      <c r="M4" s="6"/>
      <c r="N4" s="6">
        <f t="shared" ref="N4:N6" si="0">SUM(B4:M4)</f>
        <v>50273</v>
      </c>
      <c r="O4" s="29"/>
      <c r="P4" s="30" t="s">
        <v>47</v>
      </c>
      <c r="Q4" s="27"/>
      <c r="R4" s="27"/>
      <c r="S4" s="27"/>
    </row>
    <row r="5" ht="50.1" customHeight="1" spans="1:19">
      <c r="A5" s="21" t="s">
        <v>17</v>
      </c>
      <c r="B5" s="5">
        <f t="shared" ref="B5:M5" si="1">B3*B4</f>
        <v>21699.9</v>
      </c>
      <c r="C5" s="5">
        <f t="shared" si="1"/>
        <v>16340.49</v>
      </c>
      <c r="D5" s="5">
        <f t="shared" si="1"/>
        <v>29305.44</v>
      </c>
      <c r="E5" s="5">
        <f t="shared" si="1"/>
        <v>27960.3</v>
      </c>
      <c r="F5" s="5">
        <f t="shared" si="1"/>
        <v>20896.2</v>
      </c>
      <c r="G5" s="5">
        <f t="shared" si="1"/>
        <v>18298.98</v>
      </c>
      <c r="H5" s="5">
        <f t="shared" si="1"/>
        <v>16264.35</v>
      </c>
      <c r="I5" s="5">
        <f t="shared" si="1"/>
        <v>16678.89</v>
      </c>
      <c r="J5" s="5">
        <f t="shared" si="1"/>
        <v>14090.13</v>
      </c>
      <c r="K5" s="5">
        <f t="shared" si="1"/>
        <v>15299.91</v>
      </c>
      <c r="L5" s="5">
        <f t="shared" si="1"/>
        <v>15820.2</v>
      </c>
      <c r="M5" s="5">
        <f t="shared" si="1"/>
        <v>0</v>
      </c>
      <c r="N5" s="31">
        <f t="shared" si="0"/>
        <v>212654.79</v>
      </c>
      <c r="O5" s="29"/>
      <c r="P5" s="23"/>
      <c r="Q5" s="23"/>
      <c r="R5" s="23"/>
      <c r="S5" s="23"/>
    </row>
    <row r="6" ht="50.1" customHeight="1" spans="1:19">
      <c r="A6" s="20" t="s">
        <v>48</v>
      </c>
      <c r="B6" s="6">
        <v>1190862</v>
      </c>
      <c r="C6" s="6">
        <v>831994</v>
      </c>
      <c r="D6" s="6">
        <v>1122700</v>
      </c>
      <c r="E6" s="6">
        <v>1053061</v>
      </c>
      <c r="F6" s="6">
        <v>1048281</v>
      </c>
      <c r="G6" s="6">
        <v>1014753</v>
      </c>
      <c r="H6" s="6">
        <v>1134696</v>
      </c>
      <c r="I6" s="6">
        <v>1450668</v>
      </c>
      <c r="J6" s="6">
        <v>1252440</v>
      </c>
      <c r="K6" s="6">
        <v>1403452</v>
      </c>
      <c r="L6" s="6">
        <v>1616379</v>
      </c>
      <c r="M6" s="6"/>
      <c r="N6" s="6">
        <f t="shared" si="0"/>
        <v>13119286</v>
      </c>
      <c r="O6" s="32" t="s">
        <v>49</v>
      </c>
      <c r="P6" s="23"/>
      <c r="Q6" s="23"/>
      <c r="R6" s="23"/>
      <c r="S6" s="23"/>
    </row>
    <row r="7" ht="50.1" customHeight="1" spans="1:19">
      <c r="A7" s="19" t="s">
        <v>50</v>
      </c>
      <c r="B7" s="6">
        <v>0.73803963</v>
      </c>
      <c r="C7" s="6">
        <v>0.7194793566</v>
      </c>
      <c r="D7" s="6">
        <v>0.7234979137</v>
      </c>
      <c r="E7" s="6">
        <v>0.6547955386</v>
      </c>
      <c r="F7" s="6">
        <v>0.6614247021</v>
      </c>
      <c r="G7" s="6">
        <v>0.5797820469</v>
      </c>
      <c r="H7" s="6">
        <v>0.5815819318</v>
      </c>
      <c r="I7" s="6">
        <v>0.62</v>
      </c>
      <c r="J7" s="6">
        <v>0.63</v>
      </c>
      <c r="K7" s="6">
        <v>0.64</v>
      </c>
      <c r="L7" s="6">
        <v>0.64</v>
      </c>
      <c r="M7" s="6">
        <v>0.65</v>
      </c>
      <c r="N7" s="6"/>
      <c r="O7" s="32"/>
      <c r="P7" s="23" t="s">
        <v>51</v>
      </c>
      <c r="Q7" s="23" t="s">
        <v>52</v>
      </c>
      <c r="R7" s="23" t="s">
        <v>53</v>
      </c>
      <c r="S7" s="23"/>
    </row>
    <row r="8" ht="50.1" customHeight="1" spans="1:19">
      <c r="A8" s="21" t="s">
        <v>54</v>
      </c>
      <c r="B8" s="5">
        <f t="shared" ref="B8:M8" si="2">B6*B7</f>
        <v>878903.34986106</v>
      </c>
      <c r="C8" s="5">
        <f t="shared" si="2"/>
        <v>598602.50781506</v>
      </c>
      <c r="D8" s="5">
        <f t="shared" si="2"/>
        <v>812271.10771099</v>
      </c>
      <c r="E8" s="5">
        <f t="shared" si="2"/>
        <v>689539.644673655</v>
      </c>
      <c r="F8" s="5">
        <f t="shared" si="2"/>
        <v>693358.94814209</v>
      </c>
      <c r="G8" s="5">
        <f t="shared" si="2"/>
        <v>588335.571437916</v>
      </c>
      <c r="H8" s="5">
        <f t="shared" si="2"/>
        <v>659918.691685733</v>
      </c>
      <c r="I8" s="5">
        <f t="shared" si="2"/>
        <v>899414.16</v>
      </c>
      <c r="J8" s="5">
        <f t="shared" si="2"/>
        <v>789037.2</v>
      </c>
      <c r="K8" s="5">
        <f t="shared" si="2"/>
        <v>898209.28</v>
      </c>
      <c r="L8" s="5">
        <f t="shared" si="2"/>
        <v>1034482.56</v>
      </c>
      <c r="M8" s="5">
        <f t="shared" si="2"/>
        <v>0</v>
      </c>
      <c r="N8" s="31">
        <f t="shared" ref="N8:N12" si="3">SUM(B8:M8)</f>
        <v>8542073.0213265</v>
      </c>
      <c r="O8" s="33"/>
      <c r="P8" s="23"/>
      <c r="Q8" s="23"/>
      <c r="R8" s="23"/>
      <c r="S8" s="23"/>
    </row>
    <row r="9" ht="50.1" customHeight="1" spans="1:19">
      <c r="A9" s="20" t="s">
        <v>55</v>
      </c>
      <c r="B9" s="6">
        <v>2.25</v>
      </c>
      <c r="C9" s="6">
        <v>2.25</v>
      </c>
      <c r="D9" s="6">
        <v>2.25</v>
      </c>
      <c r="E9" s="6">
        <v>2.25</v>
      </c>
      <c r="F9" s="6">
        <v>2.25</v>
      </c>
      <c r="G9" s="6">
        <v>2.25</v>
      </c>
      <c r="H9" s="6">
        <v>2.25</v>
      </c>
      <c r="I9" s="6">
        <v>2.25</v>
      </c>
      <c r="J9" s="6">
        <v>2.25</v>
      </c>
      <c r="K9" s="6">
        <v>2.25</v>
      </c>
      <c r="L9" s="6">
        <v>2.62</v>
      </c>
      <c r="M9" s="6">
        <v>2.62</v>
      </c>
      <c r="N9" s="6"/>
      <c r="O9" s="34"/>
      <c r="P9" s="23"/>
      <c r="Q9" s="23" t="s">
        <v>56</v>
      </c>
      <c r="R9" s="23"/>
      <c r="S9" s="23"/>
    </row>
    <row r="10" ht="50.1" customHeight="1" spans="1:19">
      <c r="A10" s="20" t="s">
        <v>57</v>
      </c>
      <c r="B10" s="6">
        <v>148443</v>
      </c>
      <c r="C10" s="6">
        <v>93597</v>
      </c>
      <c r="D10" s="6">
        <v>137012</v>
      </c>
      <c r="E10" s="6">
        <v>99458</v>
      </c>
      <c r="F10" s="6">
        <v>92692</v>
      </c>
      <c r="G10" s="6">
        <v>61166</v>
      </c>
      <c r="H10" s="6">
        <v>105551</v>
      </c>
      <c r="I10" s="6">
        <v>141762</v>
      </c>
      <c r="J10" s="6">
        <v>173491</v>
      </c>
      <c r="K10" s="6">
        <v>199058</v>
      </c>
      <c r="L10" s="6">
        <v>185310.33</v>
      </c>
      <c r="M10" s="6"/>
      <c r="N10" s="6">
        <f t="shared" si="3"/>
        <v>1437540.33</v>
      </c>
      <c r="O10" s="35"/>
      <c r="P10" s="23"/>
      <c r="Q10" s="23"/>
      <c r="R10" s="23"/>
      <c r="S10" s="23"/>
    </row>
    <row r="11" ht="50.1" customHeight="1" spans="1:19">
      <c r="A11" s="21" t="s">
        <v>58</v>
      </c>
      <c r="B11" s="5">
        <f t="shared" ref="B11:M11" si="4">B9*B10</f>
        <v>333996.75</v>
      </c>
      <c r="C11" s="5">
        <f t="shared" si="4"/>
        <v>210593.25</v>
      </c>
      <c r="D11" s="5">
        <f t="shared" si="4"/>
        <v>308277</v>
      </c>
      <c r="E11" s="5">
        <f t="shared" si="4"/>
        <v>223780.5</v>
      </c>
      <c r="F11" s="5">
        <f t="shared" si="4"/>
        <v>208557</v>
      </c>
      <c r="G11" s="5">
        <f t="shared" si="4"/>
        <v>137623.5</v>
      </c>
      <c r="H11" s="5">
        <f t="shared" si="4"/>
        <v>237489.75</v>
      </c>
      <c r="I11" s="5">
        <f t="shared" si="4"/>
        <v>318964.5</v>
      </c>
      <c r="J11" s="5">
        <f t="shared" si="4"/>
        <v>390354.75</v>
      </c>
      <c r="K11" s="5">
        <f t="shared" si="4"/>
        <v>447880.5</v>
      </c>
      <c r="L11" s="5">
        <f t="shared" si="4"/>
        <v>485513.0646</v>
      </c>
      <c r="M11" s="5">
        <f t="shared" si="4"/>
        <v>0</v>
      </c>
      <c r="N11" s="31">
        <f t="shared" si="3"/>
        <v>3303030.5646</v>
      </c>
      <c r="O11" s="36"/>
      <c r="P11" s="37" t="s">
        <v>59</v>
      </c>
      <c r="Q11" s="23" t="s">
        <v>60</v>
      </c>
      <c r="R11" s="23"/>
      <c r="S11" s="23"/>
    </row>
    <row r="12" ht="50.1" customHeight="1" spans="1:19">
      <c r="A12" s="21" t="s">
        <v>61</v>
      </c>
      <c r="B12" s="5">
        <f t="shared" ref="B12:M12" si="5">SUM(B5,B8,B11)</f>
        <v>1234599.99986106</v>
      </c>
      <c r="C12" s="5">
        <f t="shared" si="5"/>
        <v>825536.24781506</v>
      </c>
      <c r="D12" s="5">
        <f t="shared" si="5"/>
        <v>1149853.54771099</v>
      </c>
      <c r="E12" s="5">
        <f t="shared" si="5"/>
        <v>941280.444673655</v>
      </c>
      <c r="F12" s="5">
        <f t="shared" si="5"/>
        <v>922812.14814209</v>
      </c>
      <c r="G12" s="5">
        <f t="shared" si="5"/>
        <v>744258.051437916</v>
      </c>
      <c r="H12" s="5">
        <f t="shared" si="5"/>
        <v>913672.791685733</v>
      </c>
      <c r="I12" s="5">
        <f t="shared" si="5"/>
        <v>1235057.55</v>
      </c>
      <c r="J12" s="5">
        <f t="shared" si="5"/>
        <v>1193482.08</v>
      </c>
      <c r="K12" s="5">
        <f t="shared" si="5"/>
        <v>1361389.69</v>
      </c>
      <c r="L12" s="5">
        <f t="shared" si="5"/>
        <v>1535815.8246</v>
      </c>
      <c r="M12" s="5">
        <f t="shared" si="5"/>
        <v>0</v>
      </c>
      <c r="N12" s="31">
        <f t="shared" si="3"/>
        <v>12057758.3759265</v>
      </c>
      <c r="O12" s="6"/>
      <c r="P12" s="23"/>
      <c r="Q12" s="23"/>
      <c r="R12" s="23"/>
      <c r="S12" s="23"/>
    </row>
    <row r="13" ht="20.35" spans="1:19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ht="20.35" spans="1:37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AD14">
        <v>0.5</v>
      </c>
      <c r="AE14">
        <v>0.55</v>
      </c>
      <c r="AF14">
        <v>0.6</v>
      </c>
      <c r="AG14">
        <v>0.65</v>
      </c>
      <c r="AH14">
        <v>0.7</v>
      </c>
      <c r="AI14">
        <v>0.75</v>
      </c>
      <c r="AJ14">
        <v>0.8</v>
      </c>
      <c r="AK14">
        <v>0.85</v>
      </c>
    </row>
    <row r="15" ht="20.35" spans="1:19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ht="20.35" spans="1:19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ht="20.35" spans="1:19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ht="20.35" spans="1:19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ht="20.35" spans="1:19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ht="20.35" spans="1:19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ht="20.35" spans="1:19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ht="20.35" spans="1:19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ht="20.35" spans="1:19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ht="20.35" spans="1:19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ht="39.9" customHeight="1" spans="1:19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ht="20.35" spans="1:19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ht="20.35" spans="1:19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ht="20.35" spans="1:19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ht="20.35" spans="1:19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ht="20.35" spans="1:19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ht="20.35" spans="1:19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ht="20.35" spans="1:19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ht="20.35" spans="1:19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ht="45" customHeight="1" spans="1:19">
      <c r="A34" s="22"/>
      <c r="B34" s="23"/>
      <c r="C34" s="24" t="s">
        <v>62</v>
      </c>
      <c r="D34" s="25" t="s">
        <v>63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3"/>
      <c r="Q34" s="23"/>
      <c r="R34" s="23"/>
      <c r="S34" s="23"/>
    </row>
    <row r="35" ht="20.35" spans="1:19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ht="20.35" spans="1:19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ht="20.35" spans="1:19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ht="20.35" spans="1:19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ht="20.35" spans="1:19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ht="20.35" spans="1:19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</sheetData>
  <mergeCells count="3">
    <mergeCell ref="A1:O1"/>
    <mergeCell ref="D34:O34"/>
    <mergeCell ref="O6:O8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H6" sqref="H6"/>
    </sheetView>
  </sheetViews>
  <sheetFormatPr defaultColWidth="9" defaultRowHeight="12.9" outlineLevelRow="6"/>
  <cols>
    <col min="1" max="1" width="17" customWidth="1"/>
    <col min="2" max="2" width="14.3302752293578" customWidth="1"/>
    <col min="3" max="3" width="13.6697247706422"/>
    <col min="4" max="4" width="15.8899082568807"/>
    <col min="5" max="7" width="13.6697247706422"/>
    <col min="8" max="13" width="12.6697247706422"/>
  </cols>
  <sheetData>
    <row r="1" ht="45" customHeight="1" spans="1:13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</row>
    <row r="2" ht="30" customHeight="1" spans="1:13">
      <c r="A2" s="3" t="s">
        <v>41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3" t="s">
        <v>12</v>
      </c>
    </row>
    <row r="3" ht="30" customHeight="1" spans="1:13">
      <c r="A3" s="3" t="s">
        <v>42</v>
      </c>
      <c r="B3" s="5">
        <v>785287.44</v>
      </c>
      <c r="C3" s="6">
        <v>546635.15</v>
      </c>
      <c r="D3" s="6">
        <v>635628.46</v>
      </c>
      <c r="E3" s="6">
        <v>469097.78</v>
      </c>
      <c r="F3" s="6">
        <v>581118.55</v>
      </c>
      <c r="G3" s="6">
        <v>589843.59</v>
      </c>
      <c r="H3" s="6">
        <v>667024.42</v>
      </c>
      <c r="I3" s="6">
        <v>671466.33</v>
      </c>
      <c r="J3" s="6">
        <v>730774.07</v>
      </c>
      <c r="K3" s="6">
        <v>780025.83</v>
      </c>
      <c r="L3" s="6">
        <v>849881.33</v>
      </c>
      <c r="M3" s="14">
        <v>970445.49</v>
      </c>
    </row>
    <row r="4" ht="30" customHeight="1" spans="1:13">
      <c r="A4" s="3" t="s">
        <v>43</v>
      </c>
      <c r="B4" s="6">
        <v>105867</v>
      </c>
      <c r="C4" s="6">
        <v>53266</v>
      </c>
      <c r="D4" s="6">
        <v>81513</v>
      </c>
      <c r="E4" s="6">
        <v>55029</v>
      </c>
      <c r="F4" s="6">
        <v>83272</v>
      </c>
      <c r="G4" s="4">
        <v>87919</v>
      </c>
      <c r="H4" s="4">
        <v>88435</v>
      </c>
      <c r="I4" s="4">
        <v>106754</v>
      </c>
      <c r="J4" s="4">
        <v>121109</v>
      </c>
      <c r="K4" s="4">
        <v>121018</v>
      </c>
      <c r="L4" s="4">
        <v>140885</v>
      </c>
      <c r="M4" s="13">
        <v>198619</v>
      </c>
    </row>
    <row r="5" ht="30" customHeight="1" spans="1:13">
      <c r="A5" s="3" t="s">
        <v>44</v>
      </c>
      <c r="B5" s="5">
        <v>1234600</v>
      </c>
      <c r="C5" s="5">
        <v>825536.25</v>
      </c>
      <c r="D5" s="5">
        <v>1149853.55</v>
      </c>
      <c r="E5" s="5">
        <v>941280.44</v>
      </c>
      <c r="F5" s="5">
        <v>922812.15</v>
      </c>
      <c r="G5" s="7">
        <v>744258.05</v>
      </c>
      <c r="H5" s="7">
        <v>913672.79</v>
      </c>
      <c r="I5" s="4"/>
      <c r="J5" s="4"/>
      <c r="K5" s="4"/>
      <c r="L5" s="4"/>
      <c r="M5" s="13"/>
    </row>
    <row r="6" ht="30" customHeight="1" spans="1:13">
      <c r="A6" s="8" t="s">
        <v>45</v>
      </c>
      <c r="B6" s="9">
        <v>202959</v>
      </c>
      <c r="C6" s="9">
        <v>112764</v>
      </c>
      <c r="D6" s="9">
        <v>192150</v>
      </c>
      <c r="E6" s="9">
        <v>109481</v>
      </c>
      <c r="F6" s="9">
        <v>148340</v>
      </c>
      <c r="G6" s="10">
        <v>90810</v>
      </c>
      <c r="H6" s="10"/>
      <c r="I6" s="10"/>
      <c r="J6" s="10"/>
      <c r="K6" s="10"/>
      <c r="L6" s="10"/>
      <c r="M6" s="15"/>
    </row>
    <row r="7" spans="1:13">
      <c r="A7" s="11" t="s">
        <v>65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</sheetData>
  <mergeCells count="2">
    <mergeCell ref="A1:M1"/>
    <mergeCell ref="A7:M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2017-2023年缴费记录</vt:lpstr>
      <vt:lpstr>Sheet1</vt:lpstr>
      <vt:lpstr>能源缴费与产量</vt:lpstr>
      <vt:lpstr>2018年自查</vt:lpstr>
      <vt:lpstr>2019年自查</vt:lpstr>
      <vt:lpstr>能源自查与产量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Mi9 Pro 5G</dc:creator>
  <cp:lastModifiedBy>风</cp:lastModifiedBy>
  <dcterms:created xsi:type="dcterms:W3CDTF">2018-08-18T09:09:00Z</dcterms:created>
  <cp:lastPrinted>2023-11-03T05:23:00Z</cp:lastPrinted>
  <dcterms:modified xsi:type="dcterms:W3CDTF">2024-09-27T02:39:23Z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2052-12.1.0.17857</vt:lpwstr>
  </property>
  <property fmtid="{D5CDD505-2E9C-101B-9397-08002B2CF9AE}" pid="4" name="ICV">
    <vt:lpwstr>E3884BB5789A41FBAC9BD45BB58695CE_12</vt:lpwstr>
  </property>
</Properties>
</file>